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 24\THE ARK FMR\"/>
    </mc:Choice>
  </mc:AlternateContent>
  <xr:revisionPtr revIDLastSave="0" documentId="13_ncr:1_{A3464679-9357-4BDF-915B-EFFC042CD780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</sheets>
  <calcPr calcId="191029"/>
</workbook>
</file>

<file path=xl/calcChain.xml><?xml version="1.0" encoding="utf-8"?>
<calcChain xmlns="http://schemas.openxmlformats.org/spreadsheetml/2006/main">
  <c r="L9" i="1" l="1"/>
  <c r="D53" i="1"/>
  <c r="D9" i="1"/>
  <c r="C9" i="1"/>
  <c r="K14" i="1" l="1"/>
  <c r="D31" i="1" l="1"/>
  <c r="E31" i="1"/>
  <c r="F31" i="1"/>
  <c r="G31" i="1"/>
  <c r="H31" i="1"/>
  <c r="I31" i="1"/>
  <c r="J31" i="1"/>
  <c r="D23" i="1"/>
  <c r="E23" i="1"/>
  <c r="F23" i="1"/>
  <c r="G23" i="1"/>
  <c r="H23" i="1"/>
  <c r="I23" i="1"/>
  <c r="J23" i="1"/>
  <c r="D14" i="1"/>
  <c r="D16" i="1" s="1"/>
  <c r="E14" i="1"/>
  <c r="F14" i="1"/>
  <c r="G14" i="1"/>
  <c r="H14" i="1"/>
  <c r="I14" i="1"/>
  <c r="J14" i="1"/>
  <c r="J33" i="1" l="1"/>
  <c r="F33" i="1"/>
  <c r="I33" i="1"/>
  <c r="E33" i="1"/>
  <c r="H33" i="1"/>
  <c r="D33" i="1"/>
  <c r="G33" i="1"/>
  <c r="L14" i="1"/>
  <c r="L16" i="1" s="1"/>
  <c r="F57" i="1" s="1"/>
  <c r="L31" i="1"/>
  <c r="L23" i="1"/>
  <c r="L33" i="1" l="1"/>
  <c r="F58" i="1" s="1"/>
  <c r="C31" i="1"/>
  <c r="C23" i="1"/>
  <c r="C33" i="1" l="1"/>
  <c r="L38" i="1"/>
  <c r="L40" i="1" s="1"/>
  <c r="D49" i="1"/>
  <c r="D50" i="1" s="1"/>
  <c r="E58" i="1"/>
  <c r="D54" i="1"/>
  <c r="D58" i="1"/>
  <c r="C14" i="1"/>
  <c r="C16" i="1" l="1"/>
  <c r="D57" i="1" s="1"/>
  <c r="D59" i="1" s="1"/>
  <c r="E57" i="1"/>
  <c r="E59" i="1" s="1"/>
  <c r="C40" i="1"/>
  <c r="C38" i="1" s="1"/>
  <c r="F59" i="1"/>
  <c r="D40" i="1"/>
  <c r="D38" i="1" s="1"/>
</calcChain>
</file>

<file path=xl/sharedStrings.xml><?xml version="1.0" encoding="utf-8"?>
<sst xmlns="http://schemas.openxmlformats.org/spreadsheetml/2006/main" count="67" uniqueCount="56">
  <si>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</si>
  <si>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</si>
  <si>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</si>
  <si>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</si>
  <si>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</si>
  <si>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</si>
  <si>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</si>
  <si>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</si>
  <si>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</si>
  <si>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</si>
  <si>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</si>
  <si>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</si>
  <si>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</si>
  <si>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</si>
  <si>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</si>
  <si>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</si>
  <si>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</si>
  <si>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</si>
  <si>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</si>
  <si>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</si>
  <si>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</si>
  <si>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</si>
  <si>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</si>
  <si>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</si>
  <si>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</si>
  <si>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</si>
  <si>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</si>
  <si>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</si>
  <si>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</si>
  <si>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</si>
  <si>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</si>
  <si>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</si>
  <si>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</si>
  <si>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</si>
  <si>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</si>
  <si>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</si>
  <si>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</si>
  <si>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</si>
  <si>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</si>
  <si>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</si>
  <si>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</si>
  <si>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</si>
  <si>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</si>
  <si>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</si>
  <si>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</si>
  <si>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</si>
  <si>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</si>
  <si>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</si>
  <si>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</si>
  <si>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2023-24</t>
  </si>
  <si>
    <t>Trf to Pupil Focused Brought Forward</t>
  </si>
  <si>
    <t>Total Other Funds</t>
  </si>
  <si>
    <t>Note 2</t>
  </si>
  <si>
    <t xml:space="preserve">Note 1 </t>
  </si>
  <si>
    <t>Note 3</t>
  </si>
  <si>
    <t>Pd 7 October 2023 -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</si>
</sst>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12" fillId="0" borderId="1" xfId="1" applyNumberFormat="1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164" fontId="5" fillId="0" borderId="0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0" fontId="0" fillId="0" borderId="0" xfId="0" applyFill="1" applyBorder="1"/>
    <xf numFmtId="164" fontId="16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8" width="15.5703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style="62" bestFit="1" customWidth="1"/>
    <col min="13" max="13" width="10.5703125" style="62" bestFit="1" customWidth="1"/>
    <col min="14" max="14" width="11.7109375" bestFit="1" customWidth="1"/>
  </cols>
  <sheetData>
    <row r="1" spans="2:14" ht="18" x14ac:dyDescent="0.25">
      <c r="B1" s="5" t="s">
        <v>43</v>
      </c>
      <c r="C1" s="8"/>
      <c r="D1" s="8"/>
      <c r="E1" s="10"/>
      <c r="F1" s="8"/>
      <c r="G1" s="8"/>
      <c r="H1" s="8"/>
      <c r="I1" s="8"/>
      <c r="J1" s="8"/>
      <c r="K1" s="8"/>
      <c r="L1" s="53"/>
      <c r="M1" s="53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53"/>
      <c r="M2" s="53"/>
      <c r="N2" s="1"/>
    </row>
    <row r="3" spans="2:14" ht="16.5" thickBot="1" x14ac:dyDescent="0.3">
      <c r="B3" s="3" t="s">
        <v>46</v>
      </c>
      <c r="C3" s="8"/>
      <c r="D3" s="8"/>
      <c r="E3" s="8"/>
      <c r="F3" s="9"/>
      <c r="G3" s="70" t="s">
        <v>55</v>
      </c>
      <c r="H3" s="71"/>
      <c r="I3" s="6" t="s">
        <v>49</v>
      </c>
      <c r="J3" s="9"/>
      <c r="K3" s="9"/>
      <c r="L3" s="54"/>
      <c r="M3" s="53"/>
      <c r="N3" s="1"/>
    </row>
    <row r="4" spans="2:14" x14ac:dyDescent="0.25">
      <c r="B4" s="9"/>
      <c r="C4" s="8"/>
      <c r="D4" s="8"/>
      <c r="E4" s="8"/>
      <c r="F4" s="8"/>
      <c r="G4" s="31"/>
      <c r="H4" s="8"/>
      <c r="I4" s="8"/>
      <c r="J4" s="8"/>
      <c r="K4" s="8"/>
      <c r="L4" s="53"/>
      <c r="M4" s="53"/>
      <c r="N4" s="1"/>
    </row>
    <row r="5" spans="2:14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47</v>
      </c>
      <c r="C7" s="17">
        <v>99384</v>
      </c>
      <c r="D7" s="17">
        <v>99384</v>
      </c>
      <c r="E7" s="18"/>
      <c r="F7" s="18"/>
      <c r="G7" s="18"/>
      <c r="H7" s="18"/>
      <c r="I7" s="18"/>
      <c r="J7" s="18"/>
      <c r="K7" s="18"/>
      <c r="L7" s="17">
        <v>99384</v>
      </c>
      <c r="M7" s="15"/>
      <c r="N7" s="1"/>
    </row>
    <row r="8" spans="2:14" ht="12.75" customHeight="1" x14ac:dyDescent="0.25">
      <c r="B8" s="16" t="s">
        <v>50</v>
      </c>
      <c r="C8" s="17">
        <v>-20000</v>
      </c>
      <c r="D8" s="17">
        <v>-20000</v>
      </c>
      <c r="E8" s="18"/>
      <c r="F8" s="18"/>
      <c r="G8" s="18"/>
      <c r="H8" s="18"/>
      <c r="I8" s="18"/>
      <c r="J8" s="18"/>
      <c r="K8" s="18"/>
      <c r="L8" s="17">
        <v>-20000</v>
      </c>
      <c r="M8" s="15"/>
      <c r="N8" s="1"/>
    </row>
    <row r="9" spans="2:14" ht="12.75" customHeight="1" x14ac:dyDescent="0.25">
      <c r="B9" s="22" t="s">
        <v>51</v>
      </c>
      <c r="C9" s="23">
        <f>C7+C8</f>
        <v>79384</v>
      </c>
      <c r="D9" s="23">
        <f>D7+D8</f>
        <v>79384</v>
      </c>
      <c r="E9" s="65"/>
      <c r="F9" s="65"/>
      <c r="G9" s="65"/>
      <c r="H9" s="65"/>
      <c r="I9" s="65"/>
      <c r="J9" s="65"/>
      <c r="K9" s="65"/>
      <c r="L9" s="23">
        <f>L7+L8</f>
        <v>79384</v>
      </c>
      <c r="M9" s="15"/>
      <c r="N9" s="1"/>
    </row>
    <row r="10" spans="2:14" ht="12.75" customHeight="1" x14ac:dyDescent="0.25"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5"/>
      <c r="N10" s="1"/>
    </row>
    <row r="11" spans="2:14" ht="12.75" customHeight="1" x14ac:dyDescent="0.25">
      <c r="B11" s="14" t="s">
        <v>7</v>
      </c>
      <c r="C11" s="19"/>
      <c r="D11" s="19"/>
      <c r="E11" s="19"/>
      <c r="F11" s="19"/>
      <c r="G11" s="19"/>
      <c r="H11" s="19"/>
      <c r="I11" s="19"/>
      <c r="J11" s="19"/>
      <c r="K11" s="19"/>
      <c r="L11" s="55"/>
      <c r="M11" s="63"/>
      <c r="N11" s="1"/>
    </row>
    <row r="12" spans="2:14" ht="12.75" customHeight="1" x14ac:dyDescent="0.25">
      <c r="B12" s="16" t="s">
        <v>8</v>
      </c>
      <c r="C12" s="19">
        <v>99500</v>
      </c>
      <c r="D12" s="19">
        <v>99500</v>
      </c>
      <c r="E12" s="20">
        <v>0</v>
      </c>
      <c r="F12" s="20">
        <v>44833</v>
      </c>
      <c r="G12" s="20">
        <v>44833</v>
      </c>
      <c r="H12" s="20">
        <v>58044</v>
      </c>
      <c r="I12" s="20">
        <v>13211</v>
      </c>
      <c r="J12" s="20">
        <v>54667</v>
      </c>
      <c r="K12" s="20">
        <v>45</v>
      </c>
      <c r="L12" s="67">
        <v>103000</v>
      </c>
      <c r="M12" s="68" t="s">
        <v>53</v>
      </c>
      <c r="N12" s="66"/>
    </row>
    <row r="13" spans="2:14" ht="12.75" customHeight="1" x14ac:dyDescent="0.25">
      <c r="B13" s="16" t="s">
        <v>9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/>
      <c r="M13" s="63"/>
      <c r="N13" s="1"/>
    </row>
    <row r="14" spans="2:14" ht="12.75" customHeight="1" x14ac:dyDescent="0.25">
      <c r="B14" s="22" t="s">
        <v>44</v>
      </c>
      <c r="C14" s="23">
        <f t="shared" ref="C14:L14" si="0">SUM(C11:C13)</f>
        <v>99500</v>
      </c>
      <c r="D14" s="23">
        <f t="shared" si="0"/>
        <v>99500</v>
      </c>
      <c r="E14" s="23">
        <f t="shared" si="0"/>
        <v>0</v>
      </c>
      <c r="F14" s="23">
        <f t="shared" si="0"/>
        <v>44833</v>
      </c>
      <c r="G14" s="23">
        <f t="shared" si="0"/>
        <v>44833</v>
      </c>
      <c r="H14" s="23">
        <f t="shared" si="0"/>
        <v>58044</v>
      </c>
      <c r="I14" s="23">
        <f t="shared" si="0"/>
        <v>13211</v>
      </c>
      <c r="J14" s="23">
        <f t="shared" si="0"/>
        <v>54667</v>
      </c>
      <c r="K14" s="23">
        <f>K12</f>
        <v>45</v>
      </c>
      <c r="L14" s="26">
        <f t="shared" si="0"/>
        <v>103000</v>
      </c>
      <c r="M14" s="63"/>
      <c r="N14" s="1"/>
    </row>
    <row r="15" spans="2:14" ht="12.75" customHeight="1" x14ac:dyDescent="0.25">
      <c r="B15" s="16"/>
      <c r="C15" s="19"/>
      <c r="D15" s="19"/>
      <c r="E15" s="19"/>
      <c r="F15" s="19"/>
      <c r="G15" s="19"/>
      <c r="H15" s="19"/>
      <c r="I15" s="19"/>
      <c r="J15" s="19"/>
      <c r="K15" s="19"/>
      <c r="L15" s="55"/>
      <c r="M15" s="63"/>
      <c r="N15" s="1"/>
    </row>
    <row r="16" spans="2:14" ht="12.75" customHeight="1" thickBot="1" x14ac:dyDescent="0.3">
      <c r="B16" s="47" t="s">
        <v>10</v>
      </c>
      <c r="C16" s="24">
        <f>C14+C7+C8</f>
        <v>178884</v>
      </c>
      <c r="D16" s="24">
        <f>D14+D7+D8</f>
        <v>178884</v>
      </c>
      <c r="E16" s="24"/>
      <c r="F16" s="24"/>
      <c r="G16" s="24"/>
      <c r="H16" s="24"/>
      <c r="I16" s="24"/>
      <c r="J16" s="24"/>
      <c r="K16" s="24"/>
      <c r="L16" s="48">
        <f>L14+L7+L8</f>
        <v>182384</v>
      </c>
      <c r="M16" s="63"/>
      <c r="N16" s="1"/>
    </row>
    <row r="17" spans="2:14" ht="12.75" customHeight="1" x14ac:dyDescent="0.25">
      <c r="B17" s="27"/>
      <c r="C17" s="25"/>
      <c r="D17" s="25"/>
      <c r="E17" s="25"/>
      <c r="F17" s="25"/>
      <c r="G17" s="25"/>
      <c r="H17" s="25"/>
      <c r="I17" s="25"/>
      <c r="J17" s="25"/>
      <c r="K17" s="25"/>
      <c r="L17" s="50"/>
      <c r="M17" s="63"/>
      <c r="N17" s="1"/>
    </row>
    <row r="18" spans="2:14" ht="12.75" customHeight="1" x14ac:dyDescent="0.25">
      <c r="B18" s="16"/>
      <c r="C18" s="19"/>
      <c r="D18" s="19"/>
      <c r="E18" s="19"/>
      <c r="F18" s="19"/>
      <c r="G18" s="19"/>
      <c r="H18" s="19"/>
      <c r="I18" s="19"/>
      <c r="J18" s="19"/>
      <c r="K18" s="19"/>
      <c r="L18" s="55"/>
      <c r="M18" s="63"/>
      <c r="N18" s="1"/>
    </row>
    <row r="19" spans="2:14" ht="12.75" customHeight="1" x14ac:dyDescent="0.25">
      <c r="B19" s="14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55"/>
      <c r="M19" s="63"/>
      <c r="N19" s="1"/>
    </row>
    <row r="20" spans="2:14" ht="12.75" customHeight="1" x14ac:dyDescent="0.25">
      <c r="B20" s="27" t="s">
        <v>12</v>
      </c>
      <c r="C20" s="19"/>
      <c r="D20" s="19"/>
      <c r="E20" s="19"/>
      <c r="F20" s="19"/>
      <c r="G20" s="19"/>
      <c r="H20" s="19"/>
      <c r="I20" s="19"/>
      <c r="J20" s="19"/>
      <c r="K20" s="19"/>
      <c r="L20" s="55"/>
      <c r="M20" s="63"/>
      <c r="N20" s="1"/>
    </row>
    <row r="21" spans="2:14" ht="12.75" customHeight="1" x14ac:dyDescent="0.25">
      <c r="B21" s="16" t="s">
        <v>48</v>
      </c>
      <c r="C21" s="19">
        <v>66496</v>
      </c>
      <c r="D21" s="19">
        <v>66496</v>
      </c>
      <c r="E21" s="20">
        <v>0</v>
      </c>
      <c r="F21" s="20">
        <v>25362</v>
      </c>
      <c r="G21" s="20">
        <v>25362</v>
      </c>
      <c r="H21" s="20">
        <v>38815</v>
      </c>
      <c r="I21" s="20">
        <v>13453</v>
      </c>
      <c r="J21" s="20">
        <v>41134</v>
      </c>
      <c r="K21" s="20">
        <v>38</v>
      </c>
      <c r="L21" s="67">
        <v>59594</v>
      </c>
      <c r="M21" s="68" t="s">
        <v>52</v>
      </c>
      <c r="N21" s="69"/>
    </row>
    <row r="22" spans="2:14" ht="12.75" customHeight="1" x14ac:dyDescent="0.25">
      <c r="B22" s="28" t="s">
        <v>36</v>
      </c>
      <c r="C22" s="19">
        <v>254</v>
      </c>
      <c r="D22" s="19">
        <v>254</v>
      </c>
      <c r="E22" s="20">
        <v>0</v>
      </c>
      <c r="F22" s="20">
        <v>943</v>
      </c>
      <c r="G22" s="20">
        <v>943</v>
      </c>
      <c r="H22" s="20">
        <v>102</v>
      </c>
      <c r="I22" s="20">
        <v>-841</v>
      </c>
      <c r="J22" s="20">
        <v>-689</v>
      </c>
      <c r="K22" s="20">
        <v>371</v>
      </c>
      <c r="L22" s="67">
        <v>1000</v>
      </c>
      <c r="M22" s="64" t="s">
        <v>54</v>
      </c>
      <c r="N22" s="66"/>
    </row>
    <row r="23" spans="2:14" ht="12.75" customHeight="1" x14ac:dyDescent="0.25">
      <c r="B23" s="29" t="s">
        <v>37</v>
      </c>
      <c r="C23" s="23">
        <f t="shared" ref="C23:J23" si="1">SUM(C21+C22)</f>
        <v>66750</v>
      </c>
      <c r="D23" s="23">
        <f t="shared" si="1"/>
        <v>66750</v>
      </c>
      <c r="E23" s="23">
        <f t="shared" si="1"/>
        <v>0</v>
      </c>
      <c r="F23" s="23">
        <f t="shared" si="1"/>
        <v>26305</v>
      </c>
      <c r="G23" s="23">
        <f t="shared" si="1"/>
        <v>26305</v>
      </c>
      <c r="H23" s="23">
        <f t="shared" si="1"/>
        <v>38917</v>
      </c>
      <c r="I23" s="23">
        <f t="shared" si="1"/>
        <v>12612</v>
      </c>
      <c r="J23" s="23">
        <f t="shared" si="1"/>
        <v>40445</v>
      </c>
      <c r="K23" s="23">
        <v>39</v>
      </c>
      <c r="L23" s="26">
        <f>SUM(L21+L22)</f>
        <v>60594</v>
      </c>
      <c r="M23" s="14"/>
      <c r="N23" s="1"/>
    </row>
    <row r="24" spans="2:14" ht="12.75" customHeight="1" x14ac:dyDescent="0.25">
      <c r="B24" s="28"/>
      <c r="C24" s="19"/>
      <c r="D24" s="20"/>
      <c r="E24" s="20"/>
      <c r="F24" s="20"/>
      <c r="G24" s="20"/>
      <c r="H24" s="20"/>
      <c r="I24" s="20"/>
      <c r="J24" s="20"/>
      <c r="K24" s="20"/>
      <c r="L24" s="21"/>
      <c r="M24" s="63"/>
      <c r="N24" s="1"/>
    </row>
    <row r="25" spans="2:14" ht="12.75" customHeight="1" x14ac:dyDescent="0.25">
      <c r="B25" s="27" t="s">
        <v>13</v>
      </c>
      <c r="C25" s="25"/>
      <c r="D25" s="20"/>
      <c r="E25" s="20"/>
      <c r="F25" s="20"/>
      <c r="G25" s="20"/>
      <c r="H25" s="20"/>
      <c r="I25" s="20"/>
      <c r="J25" s="20"/>
      <c r="K25" s="20"/>
      <c r="L25" s="55"/>
      <c r="M25" s="63"/>
      <c r="N25" s="1"/>
    </row>
    <row r="26" spans="2:14" ht="12.75" customHeight="1" x14ac:dyDescent="0.25">
      <c r="B26" s="22" t="s">
        <v>45</v>
      </c>
      <c r="C26" s="52">
        <v>3200</v>
      </c>
      <c r="D26" s="23">
        <v>3200</v>
      </c>
      <c r="E26" s="23">
        <v>0</v>
      </c>
      <c r="F26" s="23">
        <v>1164</v>
      </c>
      <c r="G26" s="23">
        <v>1164</v>
      </c>
      <c r="H26" s="23">
        <v>1746</v>
      </c>
      <c r="I26" s="23">
        <v>582</v>
      </c>
      <c r="J26" s="23">
        <v>2036</v>
      </c>
      <c r="K26" s="23">
        <v>36</v>
      </c>
      <c r="L26" s="26">
        <v>3200</v>
      </c>
      <c r="M26" s="14"/>
      <c r="N26" s="1"/>
    </row>
    <row r="27" spans="2:14" ht="12.75" customHeight="1" x14ac:dyDescent="0.25">
      <c r="B27" s="27"/>
      <c r="C27" s="25"/>
      <c r="D27" s="20"/>
      <c r="E27" s="20"/>
      <c r="F27" s="20"/>
      <c r="G27" s="20"/>
      <c r="H27" s="20"/>
      <c r="I27" s="20"/>
      <c r="J27" s="20"/>
      <c r="K27" s="20"/>
      <c r="L27" s="50"/>
      <c r="M27" s="63"/>
      <c r="N27" s="1"/>
    </row>
    <row r="28" spans="2:14" ht="12.75" customHeight="1" x14ac:dyDescent="0.25">
      <c r="B28" s="27" t="s">
        <v>14</v>
      </c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63"/>
      <c r="N28" s="1"/>
    </row>
    <row r="29" spans="2:14" ht="12.75" customHeight="1" x14ac:dyDescent="0.25">
      <c r="B29" s="16" t="s">
        <v>38</v>
      </c>
      <c r="C29" s="19">
        <v>500</v>
      </c>
      <c r="D29" s="19">
        <v>500</v>
      </c>
      <c r="E29" s="20">
        <v>0</v>
      </c>
      <c r="F29" s="20">
        <v>281</v>
      </c>
      <c r="G29" s="20">
        <v>281</v>
      </c>
      <c r="H29" s="20">
        <v>200</v>
      </c>
      <c r="I29" s="20">
        <v>-81</v>
      </c>
      <c r="J29" s="20">
        <v>219</v>
      </c>
      <c r="K29" s="20">
        <v>56</v>
      </c>
      <c r="L29" s="21">
        <v>500</v>
      </c>
      <c r="M29" s="63"/>
      <c r="N29" s="1"/>
    </row>
    <row r="30" spans="2:14" ht="12.75" customHeight="1" x14ac:dyDescent="0.25">
      <c r="B30" s="28" t="s">
        <v>39</v>
      </c>
      <c r="C30" s="19">
        <v>4000</v>
      </c>
      <c r="D30" s="19">
        <v>4000</v>
      </c>
      <c r="E30" s="20">
        <v>0</v>
      </c>
      <c r="F30" s="20">
        <v>2321</v>
      </c>
      <c r="G30" s="20">
        <v>2321</v>
      </c>
      <c r="H30" s="20">
        <v>2184</v>
      </c>
      <c r="I30" s="20">
        <v>-137</v>
      </c>
      <c r="J30" s="20">
        <v>1679</v>
      </c>
      <c r="K30" s="20">
        <v>58</v>
      </c>
      <c r="L30" s="21">
        <v>4000</v>
      </c>
      <c r="M30" s="14"/>
      <c r="N30" s="1"/>
    </row>
    <row r="31" spans="2:14" ht="12.75" customHeight="1" x14ac:dyDescent="0.25">
      <c r="B31" s="29" t="s">
        <v>40</v>
      </c>
      <c r="C31" s="23">
        <f t="shared" ref="C31:J31" si="2">SUM(C29:C30)</f>
        <v>4500</v>
      </c>
      <c r="D31" s="23">
        <f t="shared" si="2"/>
        <v>4500</v>
      </c>
      <c r="E31" s="23">
        <f t="shared" si="2"/>
        <v>0</v>
      </c>
      <c r="F31" s="23">
        <f t="shared" si="2"/>
        <v>2602</v>
      </c>
      <c r="G31" s="23">
        <f t="shared" si="2"/>
        <v>2602</v>
      </c>
      <c r="H31" s="23">
        <f t="shared" si="2"/>
        <v>2384</v>
      </c>
      <c r="I31" s="23">
        <f t="shared" si="2"/>
        <v>-218</v>
      </c>
      <c r="J31" s="23">
        <f t="shared" si="2"/>
        <v>1898</v>
      </c>
      <c r="K31" s="23">
        <v>58</v>
      </c>
      <c r="L31" s="26">
        <f>SUM(L29:L30)</f>
        <v>4500</v>
      </c>
      <c r="M31" s="14"/>
      <c r="N31" s="1"/>
    </row>
    <row r="32" spans="2:14" ht="12.75" customHeight="1" x14ac:dyDescent="0.25">
      <c r="B32" s="28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63"/>
      <c r="N32" s="1"/>
    </row>
    <row r="33" spans="2:14" ht="12.75" customHeight="1" thickBot="1" x14ac:dyDescent="0.3">
      <c r="B33" s="49" t="s">
        <v>15</v>
      </c>
      <c r="C33" s="24">
        <f t="shared" ref="C33:J33" si="3">SUM(C23+C26+C31)</f>
        <v>74450</v>
      </c>
      <c r="D33" s="24">
        <f t="shared" si="3"/>
        <v>74450</v>
      </c>
      <c r="E33" s="24">
        <f t="shared" si="3"/>
        <v>0</v>
      </c>
      <c r="F33" s="24">
        <f t="shared" si="3"/>
        <v>30071</v>
      </c>
      <c r="G33" s="24">
        <f t="shared" si="3"/>
        <v>30071</v>
      </c>
      <c r="H33" s="24">
        <f t="shared" si="3"/>
        <v>43047</v>
      </c>
      <c r="I33" s="24">
        <f t="shared" si="3"/>
        <v>12976</v>
      </c>
      <c r="J33" s="24">
        <f t="shared" si="3"/>
        <v>44379</v>
      </c>
      <c r="K33" s="24">
        <v>40</v>
      </c>
      <c r="L33" s="48">
        <f>SUM(L23+L26+L31)</f>
        <v>68294</v>
      </c>
      <c r="M33" s="63"/>
      <c r="N33" s="1"/>
    </row>
    <row r="34" spans="2:14" ht="12.75" customHeight="1" x14ac:dyDescent="0.25">
      <c r="B34" s="14"/>
      <c r="C34" s="25"/>
      <c r="D34" s="25"/>
      <c r="E34" s="25"/>
      <c r="F34" s="25"/>
      <c r="G34" s="25"/>
      <c r="H34" s="25"/>
      <c r="I34" s="25"/>
      <c r="J34" s="25"/>
      <c r="K34" s="25"/>
      <c r="L34" s="50"/>
      <c r="M34" s="63"/>
      <c r="N34" s="1"/>
    </row>
    <row r="35" spans="2:14" ht="12.75" customHeight="1" x14ac:dyDescent="0.25">
      <c r="B35" s="14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63"/>
      <c r="N35" s="1"/>
    </row>
    <row r="36" spans="2:14" ht="12.75" customHeight="1" x14ac:dyDescent="0.25">
      <c r="B36" s="30" t="s">
        <v>33</v>
      </c>
      <c r="C36" s="19"/>
      <c r="D36" s="19"/>
      <c r="E36" s="20"/>
      <c r="F36" s="20"/>
      <c r="G36" s="20"/>
      <c r="H36" s="20"/>
      <c r="I36" s="20"/>
      <c r="J36" s="20"/>
      <c r="K36" s="20"/>
      <c r="L36" s="21"/>
      <c r="M36" s="63"/>
      <c r="N36" s="1"/>
    </row>
    <row r="37" spans="2:14" ht="7.5" customHeight="1" x14ac:dyDescent="0.25">
      <c r="B37" s="30"/>
      <c r="C37" s="19"/>
      <c r="D37" s="19"/>
      <c r="E37" s="20"/>
      <c r="F37" s="20"/>
      <c r="G37" s="20"/>
      <c r="H37" s="20"/>
      <c r="I37" s="20"/>
      <c r="J37" s="20"/>
      <c r="K37" s="20"/>
      <c r="L37" s="21"/>
      <c r="M37" s="63"/>
      <c r="N37" s="1"/>
    </row>
    <row r="38" spans="2:14" ht="12.75" customHeight="1" x14ac:dyDescent="0.25">
      <c r="B38" s="16" t="s">
        <v>16</v>
      </c>
      <c r="C38" s="19">
        <f>SUM(C40-C7-C8)</f>
        <v>25050</v>
      </c>
      <c r="D38" s="19">
        <f>SUM(D40-D7-D8)</f>
        <v>25050</v>
      </c>
      <c r="E38" s="19"/>
      <c r="F38" s="19"/>
      <c r="G38" s="19"/>
      <c r="H38" s="19"/>
      <c r="I38" s="19"/>
      <c r="J38" s="19"/>
      <c r="K38" s="20"/>
      <c r="L38" s="55">
        <f>L12-L33</f>
        <v>34706</v>
      </c>
      <c r="M38" s="63"/>
      <c r="N38" s="1"/>
    </row>
    <row r="39" spans="2:14" ht="6" customHeight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55"/>
      <c r="M39" s="63"/>
      <c r="N39" s="1"/>
    </row>
    <row r="40" spans="2:14" ht="12.75" customHeight="1" thickBot="1" x14ac:dyDescent="0.3">
      <c r="B40" s="16" t="s">
        <v>17</v>
      </c>
      <c r="C40" s="12">
        <f>SUM(C16-C33)</f>
        <v>104434</v>
      </c>
      <c r="D40" s="12">
        <f>SUM(D16-D33)</f>
        <v>104434</v>
      </c>
      <c r="E40" s="19"/>
      <c r="F40" s="19"/>
      <c r="G40" s="19"/>
      <c r="H40" s="19"/>
      <c r="I40" s="19"/>
      <c r="J40" s="19"/>
      <c r="K40" s="20"/>
      <c r="L40" s="56">
        <f>D7+D8+L38</f>
        <v>114090</v>
      </c>
      <c r="M40" s="63"/>
      <c r="N40" s="1"/>
    </row>
    <row r="41" spans="2:14" ht="12.75" customHeight="1" thickTop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55"/>
      <c r="M41" s="63"/>
      <c r="N41" s="1"/>
    </row>
    <row r="42" spans="2:14" ht="12.75" customHeight="1" x14ac:dyDescent="0.25">
      <c r="B42" s="16"/>
      <c r="C42" s="19"/>
      <c r="D42" s="19"/>
      <c r="E42" s="19"/>
      <c r="F42" s="19"/>
      <c r="G42" s="19"/>
      <c r="H42" s="19"/>
      <c r="I42" s="19"/>
      <c r="J42" s="19"/>
      <c r="K42" s="20"/>
      <c r="L42" s="55"/>
      <c r="M42" s="63"/>
      <c r="N42" s="1"/>
    </row>
    <row r="43" spans="2:14" ht="12.75" customHeight="1" x14ac:dyDescent="0.25">
      <c r="B43" s="16"/>
      <c r="C43" s="19"/>
      <c r="D43" s="19"/>
      <c r="E43" s="19"/>
      <c r="F43" s="19"/>
      <c r="G43" s="19"/>
      <c r="H43" s="19"/>
      <c r="I43" s="19"/>
      <c r="J43" s="19"/>
      <c r="K43" s="20"/>
      <c r="L43" s="55"/>
      <c r="M43" s="63"/>
      <c r="N43" s="1"/>
    </row>
    <row r="44" spans="2:14" ht="12.75" customHeight="1" thickBot="1" x14ac:dyDescent="0.3">
      <c r="B44" s="1"/>
      <c r="C44" s="4"/>
      <c r="D44" s="4"/>
      <c r="E44" s="1"/>
      <c r="F44" s="1"/>
      <c r="G44" s="1"/>
      <c r="H44" s="1"/>
      <c r="I44" s="1"/>
      <c r="J44" s="1"/>
      <c r="L44" s="57"/>
      <c r="M44" s="61"/>
      <c r="N44" s="1"/>
    </row>
    <row r="45" spans="2:14" ht="12.75" customHeight="1" x14ac:dyDescent="0.25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58"/>
      <c r="M45" s="61"/>
      <c r="N45" s="1"/>
    </row>
    <row r="46" spans="2:14" ht="15.75" x14ac:dyDescent="0.25">
      <c r="B46" s="51" t="s">
        <v>18</v>
      </c>
      <c r="C46" s="16"/>
      <c r="D46" s="16"/>
      <c r="E46" s="16"/>
      <c r="F46" s="16"/>
      <c r="G46" s="16"/>
      <c r="H46" s="16"/>
      <c r="I46" s="11"/>
      <c r="J46" s="11"/>
      <c r="K46" s="11"/>
      <c r="L46" s="59"/>
      <c r="M46" s="61"/>
      <c r="N46" s="1"/>
    </row>
    <row r="47" spans="2:14" x14ac:dyDescent="0.25">
      <c r="B47" s="37" t="s">
        <v>19</v>
      </c>
      <c r="C47" s="16"/>
      <c r="D47" s="16"/>
      <c r="E47" s="16"/>
      <c r="F47" s="16"/>
      <c r="G47" s="16"/>
      <c r="H47" s="16"/>
      <c r="I47" s="11"/>
      <c r="J47" s="11"/>
      <c r="K47" s="11"/>
      <c r="L47" s="59"/>
      <c r="M47" s="61"/>
      <c r="N47" s="1"/>
    </row>
    <row r="48" spans="2:14" ht="12.75" customHeight="1" x14ac:dyDescent="0.25">
      <c r="B48" s="38" t="s">
        <v>20</v>
      </c>
      <c r="C48" s="16"/>
      <c r="D48" s="39">
        <v>-14761.07</v>
      </c>
      <c r="E48" s="40"/>
      <c r="F48" s="19"/>
      <c r="G48" s="16"/>
      <c r="H48" s="16"/>
      <c r="I48" s="11"/>
      <c r="J48" s="11"/>
      <c r="K48" s="11"/>
      <c r="L48" s="59"/>
      <c r="M48" s="61"/>
      <c r="N48" s="1"/>
    </row>
    <row r="49" spans="2:14" ht="12.75" customHeight="1" x14ac:dyDescent="0.25">
      <c r="B49" s="38" t="s">
        <v>21</v>
      </c>
      <c r="C49" s="16"/>
      <c r="D49" s="41">
        <f>F33-F14</f>
        <v>-14762</v>
      </c>
      <c r="E49" s="40" t="s">
        <v>30</v>
      </c>
      <c r="F49" s="19" t="s">
        <v>27</v>
      </c>
      <c r="G49" s="16"/>
      <c r="H49" s="16"/>
      <c r="I49" s="11"/>
      <c r="J49" s="11"/>
      <c r="K49" s="11"/>
      <c r="L49" s="59"/>
      <c r="M49" s="61"/>
      <c r="N49" s="1"/>
    </row>
    <row r="50" spans="2:14" ht="12.75" customHeight="1" thickBot="1" x14ac:dyDescent="0.3">
      <c r="B50" s="38" t="s">
        <v>22</v>
      </c>
      <c r="C50" s="16"/>
      <c r="D50" s="42">
        <f>D48-D49</f>
        <v>0.93000000000029104</v>
      </c>
      <c r="E50" s="40"/>
      <c r="F50" s="19"/>
      <c r="G50" s="16"/>
      <c r="H50" s="16"/>
      <c r="I50" s="11"/>
      <c r="J50" s="11"/>
      <c r="K50" s="11"/>
      <c r="L50" s="59"/>
      <c r="M50" s="61"/>
      <c r="N50" s="1"/>
    </row>
    <row r="51" spans="2:14" ht="12.75" customHeight="1" thickTop="1" x14ac:dyDescent="0.25">
      <c r="B51" s="38"/>
      <c r="C51" s="16"/>
      <c r="D51" s="19"/>
      <c r="E51" s="40"/>
      <c r="F51" s="19"/>
      <c r="G51" s="16"/>
      <c r="H51" s="16"/>
      <c r="I51" s="11"/>
      <c r="J51" s="11"/>
      <c r="K51" s="11"/>
      <c r="L51" s="59"/>
      <c r="M51" s="61"/>
      <c r="N51" s="1"/>
    </row>
    <row r="52" spans="2:14" ht="12.75" customHeight="1" x14ac:dyDescent="0.25">
      <c r="B52" s="38" t="s">
        <v>35</v>
      </c>
      <c r="C52" s="16"/>
      <c r="D52" s="39">
        <v>79383.72</v>
      </c>
      <c r="E52" s="40" t="s">
        <v>30</v>
      </c>
      <c r="F52" s="19" t="s">
        <v>28</v>
      </c>
      <c r="G52" s="16"/>
      <c r="H52" s="16"/>
      <c r="I52" s="11"/>
      <c r="J52" s="11"/>
      <c r="K52" s="11"/>
      <c r="L52" s="59"/>
      <c r="M52" s="61"/>
      <c r="N52" s="1"/>
    </row>
    <row r="53" spans="2:14" ht="12.75" customHeight="1" x14ac:dyDescent="0.25">
      <c r="B53" s="38" t="s">
        <v>23</v>
      </c>
      <c r="C53" s="16"/>
      <c r="D53" s="41">
        <f>C9</f>
        <v>79384</v>
      </c>
      <c r="E53" s="40" t="s">
        <v>30</v>
      </c>
      <c r="F53" s="19" t="s">
        <v>27</v>
      </c>
      <c r="G53" s="16"/>
      <c r="H53" s="16"/>
      <c r="I53" s="11"/>
      <c r="J53" s="11"/>
      <c r="K53" s="11"/>
      <c r="L53" s="59"/>
      <c r="M53" s="61"/>
      <c r="N53" s="1"/>
    </row>
    <row r="54" spans="2:14" ht="12.75" customHeight="1" thickBot="1" x14ac:dyDescent="0.3">
      <c r="B54" s="38" t="s">
        <v>22</v>
      </c>
      <c r="C54" s="16"/>
      <c r="D54" s="42">
        <f>D52-D53</f>
        <v>-0.27999999999883585</v>
      </c>
      <c r="E54" s="19"/>
      <c r="F54" s="19"/>
      <c r="G54" s="16"/>
      <c r="H54" s="16"/>
      <c r="I54" s="11"/>
      <c r="J54" s="11"/>
      <c r="K54" s="11"/>
      <c r="L54" s="59"/>
      <c r="M54" s="61"/>
      <c r="N54" s="1"/>
    </row>
    <row r="55" spans="2:14" ht="15.75" thickTop="1" x14ac:dyDescent="0.25">
      <c r="B55" s="38"/>
      <c r="C55" s="16"/>
      <c r="D55" s="43"/>
      <c r="E55" s="19"/>
      <c r="F55" s="19"/>
      <c r="G55" s="16"/>
      <c r="H55" s="16"/>
      <c r="I55" s="13"/>
      <c r="J55" s="13"/>
      <c r="K55" s="11"/>
      <c r="L55" s="59"/>
      <c r="M55" s="61"/>
      <c r="N55" s="1"/>
    </row>
    <row r="56" spans="2:14" ht="26.25" x14ac:dyDescent="0.25">
      <c r="B56" s="46" t="s">
        <v>24</v>
      </c>
      <c r="C56" s="13"/>
      <c r="D56" s="36" t="s">
        <v>0</v>
      </c>
      <c r="E56" s="36" t="s">
        <v>1</v>
      </c>
      <c r="F56" s="36" t="s">
        <v>29</v>
      </c>
      <c r="G56" s="16"/>
      <c r="H56" s="16"/>
      <c r="I56" s="13"/>
      <c r="J56" s="13"/>
      <c r="K56" s="11"/>
      <c r="L56" s="59"/>
      <c r="M56" s="61"/>
      <c r="N56" s="1"/>
    </row>
    <row r="57" spans="2:14" ht="12.75" customHeight="1" x14ac:dyDescent="0.25">
      <c r="B57" s="38" t="s">
        <v>31</v>
      </c>
      <c r="C57" s="16"/>
      <c r="D57" s="19">
        <f>C16</f>
        <v>178884</v>
      </c>
      <c r="E57" s="19">
        <f>D16</f>
        <v>178884</v>
      </c>
      <c r="F57" s="19">
        <f>L16</f>
        <v>182384</v>
      </c>
      <c r="G57" s="40" t="s">
        <v>30</v>
      </c>
      <c r="H57" s="16" t="s">
        <v>27</v>
      </c>
      <c r="I57" s="11"/>
      <c r="J57" s="11"/>
      <c r="K57" s="11"/>
      <c r="L57" s="59"/>
      <c r="M57" s="61"/>
      <c r="N57" s="1"/>
    </row>
    <row r="58" spans="2:14" ht="12.75" customHeight="1" x14ac:dyDescent="0.25">
      <c r="B58" s="38" t="s">
        <v>32</v>
      </c>
      <c r="C58" s="16"/>
      <c r="D58" s="19">
        <f>C33</f>
        <v>74450</v>
      </c>
      <c r="E58" s="19">
        <f>D33</f>
        <v>74450</v>
      </c>
      <c r="F58" s="19">
        <f>L33</f>
        <v>68294</v>
      </c>
      <c r="G58" s="40" t="s">
        <v>30</v>
      </c>
      <c r="H58" s="16" t="s">
        <v>27</v>
      </c>
      <c r="I58" s="11"/>
      <c r="J58" s="11"/>
      <c r="K58" s="11"/>
      <c r="L58" s="59"/>
      <c r="M58" s="61"/>
      <c r="N58" s="1"/>
    </row>
    <row r="59" spans="2:14" ht="15.75" thickBot="1" x14ac:dyDescent="0.3">
      <c r="B59" s="38" t="s">
        <v>16</v>
      </c>
      <c r="C59" s="16"/>
      <c r="D59" s="42">
        <f>D57-D58</f>
        <v>104434</v>
      </c>
      <c r="E59" s="42">
        <f t="shared" ref="E59:F59" si="4">E57-E58</f>
        <v>104434</v>
      </c>
      <c r="F59" s="42">
        <f t="shared" si="4"/>
        <v>114090</v>
      </c>
      <c r="G59" s="16"/>
      <c r="H59" s="16"/>
      <c r="I59" s="13"/>
      <c r="J59" s="13"/>
      <c r="K59" s="11"/>
      <c r="L59" s="59"/>
      <c r="M59" s="61"/>
      <c r="N59" s="1"/>
    </row>
    <row r="60" spans="2:14" ht="16.5" thickTop="1" thickBot="1" x14ac:dyDescent="0.3">
      <c r="B60" s="44"/>
      <c r="C60" s="45"/>
      <c r="D60" s="45"/>
      <c r="E60" s="45"/>
      <c r="F60" s="45"/>
      <c r="G60" s="45"/>
      <c r="H60" s="45"/>
      <c r="I60" s="35"/>
      <c r="J60" s="35"/>
      <c r="K60" s="34"/>
      <c r="L60" s="60"/>
      <c r="M60" s="61"/>
      <c r="N60" s="1"/>
    </row>
    <row r="61" spans="2:14" x14ac:dyDescent="0.25">
      <c r="C61" s="1"/>
      <c r="D61" s="1"/>
      <c r="E61" s="1"/>
      <c r="F61" s="1"/>
      <c r="G61" s="1"/>
      <c r="H61" s="1"/>
      <c r="I61" s="1"/>
      <c r="J61" s="1"/>
      <c r="K61" s="1"/>
      <c r="L61" s="61"/>
      <c r="M61" s="6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61"/>
      <c r="M62" s="6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61"/>
      <c r="M63" s="6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61"/>
      <c r="M64" s="6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61"/>
      <c r="M65" s="6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61"/>
      <c r="M66" s="6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61"/>
      <c r="M67" s="6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61"/>
      <c r="M68" s="6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61"/>
      <c r="M69" s="6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61"/>
      <c r="M70" s="6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61"/>
      <c r="M71" s="6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61"/>
      <c r="M72" s="6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61"/>
      <c r="M73" s="6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61"/>
      <c r="M74" s="6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61"/>
      <c r="M75" s="6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61"/>
      <c r="M76" s="6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61"/>
      <c r="M77" s="6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61"/>
      <c r="M78" s="6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61"/>
      <c r="M79" s="6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61"/>
      <c r="M80" s="6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61"/>
      <c r="M81" s="6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61"/>
      <c r="M82" s="6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61"/>
      <c r="M83" s="6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61"/>
      <c r="M84" s="6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61"/>
      <c r="M85" s="6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61"/>
      <c r="M86" s="6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61"/>
      <c r="M87" s="6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61"/>
      <c r="M88" s="6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61"/>
      <c r="M89" s="6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61"/>
      <c r="M90" s="6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61"/>
      <c r="M91" s="6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61"/>
      <c r="M92" s="61"/>
      <c r="N92" s="1"/>
    </row>
    <row r="93" spans="2:14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61"/>
      <c r="M93" s="61"/>
      <c r="N93" s="1"/>
    </row>
    <row r="94" spans="2:14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61"/>
      <c r="M94" s="61"/>
      <c r="N94" s="1"/>
    </row>
  </sheetData>
  <mergeCells count="1">
    <mergeCell ref="G3:H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3" max="16383" man="1"/>
  </rowBreaks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Nutfield Church Primary School Bursar</cp:lastModifiedBy>
  <cp:lastPrinted>2022-10-11T12:21:07Z</cp:lastPrinted>
  <dcterms:created xsi:type="dcterms:W3CDTF">2013-05-15T14:01:53Z</dcterms:created>
  <dcterms:modified xsi:type="dcterms:W3CDTF">2023-11-13T13:19:10Z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