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2 23\FMR\"/>
    </mc:Choice>
  </mc:AlternateContent>
  <bookViews>
    <workbookView xWindow="2490" yWindow="1425" windowWidth="11160" windowHeight="8115"/>
  </bookViews>
  <sheets>
    <sheet name="FMR " sheetId="1" r:id="rId1"/>
  </sheets>
  <definedNames>
    <definedName name="_xlnm.Print_Titles" localSheetId="0">'FMR '!$1:$5</definedName>
  </definedNames>
  <calcPr calcId="162913"/>
</workbook>
</file>

<file path=xl/calcChain.xml><?xml version="1.0" encoding="utf-8"?>
<calcChain xmlns="http://schemas.openxmlformats.org/spreadsheetml/2006/main">
  <c r="D106" i="1" l="1"/>
  <c r="L106" i="1"/>
  <c r="C106" i="1"/>
  <c r="D119" i="1" l="1"/>
  <c r="L119" i="1"/>
  <c r="C119" i="1"/>
  <c r="C88" i="1"/>
  <c r="L126" i="1" l="1"/>
  <c r="L124" i="1"/>
  <c r="D126" i="1"/>
  <c r="C126" i="1"/>
  <c r="D72" i="1"/>
  <c r="E72" i="1"/>
  <c r="F72" i="1"/>
  <c r="G72" i="1"/>
  <c r="H72" i="1"/>
  <c r="I72" i="1"/>
  <c r="J72" i="1"/>
  <c r="K72" i="1"/>
  <c r="L72" i="1"/>
  <c r="D56" i="1"/>
  <c r="E56" i="1"/>
  <c r="F56" i="1"/>
  <c r="G56" i="1"/>
  <c r="H56" i="1"/>
  <c r="I56" i="1"/>
  <c r="J56" i="1"/>
  <c r="K56" i="1"/>
  <c r="L56" i="1"/>
  <c r="D47" i="1"/>
  <c r="E47" i="1"/>
  <c r="F47" i="1"/>
  <c r="G47" i="1"/>
  <c r="H47" i="1"/>
  <c r="I47" i="1"/>
  <c r="J47" i="1"/>
  <c r="K47" i="1"/>
  <c r="L47" i="1"/>
  <c r="E31" i="1"/>
  <c r="F31" i="1"/>
  <c r="G31" i="1"/>
  <c r="H31" i="1"/>
  <c r="I31" i="1"/>
  <c r="J31" i="1"/>
  <c r="K31" i="1"/>
  <c r="D163" i="1" l="1"/>
  <c r="C124" i="1"/>
  <c r="C128" i="1" s="1"/>
  <c r="C100" i="1"/>
  <c r="C108" i="1" s="1"/>
  <c r="D162" i="1" s="1"/>
  <c r="L100" i="1"/>
  <c r="L108" i="1" s="1"/>
  <c r="D124" i="1"/>
  <c r="C90" i="1"/>
  <c r="D31" i="1"/>
  <c r="C47" i="1"/>
  <c r="C72" i="1"/>
  <c r="C56" i="1"/>
  <c r="C31" i="1"/>
  <c r="C20" i="1"/>
  <c r="C33" i="1" l="1"/>
  <c r="D147" i="1" s="1"/>
  <c r="C74" i="1"/>
  <c r="C81" i="1" s="1"/>
  <c r="D148" i="1" s="1"/>
  <c r="L31" i="1"/>
  <c r="D74" i="1"/>
  <c r="D81" i="1" s="1"/>
  <c r="E148" i="1" s="1"/>
  <c r="E74" i="1"/>
  <c r="E81" i="1" s="1"/>
  <c r="F74" i="1"/>
  <c r="F81" i="1" s="1"/>
  <c r="D139" i="1" s="1"/>
  <c r="G74" i="1"/>
  <c r="G81" i="1" s="1"/>
  <c r="H74" i="1"/>
  <c r="H81" i="1" s="1"/>
  <c r="I74" i="1"/>
  <c r="I81" i="1" s="1"/>
  <c r="J74" i="1"/>
  <c r="J81" i="1" s="1"/>
  <c r="K81" i="1"/>
  <c r="D20" i="1"/>
  <c r="C86" i="1" l="1"/>
  <c r="C92" i="1" s="1"/>
  <c r="L74" i="1"/>
  <c r="L81" i="1" s="1"/>
  <c r="F148" i="1" s="1"/>
  <c r="D33" i="1"/>
  <c r="D86" i="1" s="1"/>
  <c r="L20" i="1" l="1"/>
  <c r="E163" i="1" l="1"/>
  <c r="L88" i="1"/>
  <c r="L90" i="1"/>
  <c r="D140" i="1" l="1"/>
  <c r="F163" i="1"/>
  <c r="D154" i="1"/>
  <c r="D155" i="1" s="1"/>
  <c r="F33" i="1"/>
  <c r="G33" i="1"/>
  <c r="H33" i="1"/>
  <c r="I33" i="1"/>
  <c r="J33" i="1"/>
  <c r="K33" i="1"/>
  <c r="E33" i="1"/>
  <c r="D143" i="1" l="1"/>
  <c r="D144" i="1" s="1"/>
  <c r="D90" i="1"/>
  <c r="D88" i="1"/>
  <c r="D100" i="1"/>
  <c r="L33" i="1"/>
  <c r="L86" i="1" s="1"/>
  <c r="D158" i="1" l="1"/>
  <c r="D159" i="1" s="1"/>
  <c r="D108" i="1"/>
  <c r="E162" i="1" s="1"/>
  <c r="E164" i="1" s="1"/>
  <c r="D92" i="1"/>
  <c r="D164" i="1"/>
  <c r="F147" i="1"/>
  <c r="F149" i="1" s="1"/>
  <c r="L92" i="1"/>
  <c r="E147" i="1" l="1"/>
  <c r="E149" i="1" s="1"/>
  <c r="D128" i="1"/>
  <c r="L128" i="1"/>
  <c r="F162" i="1"/>
  <c r="F164" i="1" s="1"/>
  <c r="D149" i="1" l="1"/>
</calcChain>
</file>

<file path=xl/sharedStrings.xml><?xml version="1.0" encoding="utf-8"?>
<sst xmlns="http://schemas.openxmlformats.org/spreadsheetml/2006/main" count="178" uniqueCount="142">
  <si>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</si>
  <si>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</si>
  <si>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</si>
  <si>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</si>
  <si>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</si>
  <si>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</si>
  <si>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</si>
  <si>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</si>
  <si>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</si>
  <si>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</si>
  <si>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</si>
  <si>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</si>
  <si>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</si>
  <si>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</si>
  <si>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</si>
  <si>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</si>
  <si>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</si>
  <si>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</si>
  <si>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</si>
  <si>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</si>
  <si>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</si>
  <si>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</si>
  <si>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</si>
  <si>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</si>
  <si>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</si>
  <si>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</si>
  <si>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</si>
  <si>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</si>
  <si>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</si>
  <si>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</si>
  <si>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</si>
  <si>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</si>
  <si>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</si>
  <si>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</si>
  <si>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</si>
  <si>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</si>
  <si>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</si>
  <si>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</si>
  <si>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</si>
  <si>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</si>
  <si>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</si>
  <si>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</si>
  <si>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</si>
  <si>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</si>
  <si>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</si>
  <si>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</si>
  <si>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</si>
  <si>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</si>
  <si>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</si>
  <si>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</si>
  <si>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</si>
  <si>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</si>
  <si>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</si>
  <si>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</si>
  <si>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</si>
  <si>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</si>
  <si>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</si>
  <si>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</si>
  <si>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</si>
  <si>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</si>
  <si>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</si>
  <si>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</si>
  <si>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</si>
  <si>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</si>
  <si>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</si>
  <si>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</si>
  <si>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</si>
  <si>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INCOME </t>
  </si>
  <si>
    <t>In Year Surplus/Deficit (ie Surplus / deficit for this year)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</si>
  <si>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</si>
  <si>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</si>
  <si>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</si>
  <si>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</si>
  <si>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</si>
  <si>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</si>
  <si>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</si>
  <si>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</si>
  <si>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</si>
  <si>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</si>
  <si>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</si>
  <si>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</si>
  <si>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</si>
  <si>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</si>
  <si>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</si>
  <si>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</si>
  <si>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</si>
  <si>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</si>
  <si>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</si>
  <si>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CAPITAL EXPENDITURE 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</si>
  <si>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</si>
  <si>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</si>
  <si>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</si>
  <si>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</si>
  <si>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</si>
  <si>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</si>
  <si>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</si>
  <si>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</si>
  <si>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</si>
  <si>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</si>
  <si>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>I18D - Additional Grant for Schools - UIFSM</t>
  </si>
  <si>
    <t>Covid Catch-Up resources</t>
  </si>
  <si>
    <t>I18D - Additional Grant for Schools - PE Grant</t>
  </si>
  <si>
    <t>I18C - Recovery Premium Funding</t>
  </si>
  <si>
    <t>I18C - School Led Tutoring Grant</t>
  </si>
  <si>
    <t>I05 - LAC Pupil Premium Plus</t>
  </si>
  <si>
    <t xml:space="preserve">School-Led Tutoring/Covid Recovery - National Tutoring Programme </t>
  </si>
  <si>
    <t>Music Fund - from Camino Pilgrimage and parental donation</t>
  </si>
  <si>
    <t>Revenue to Capital Contributions</t>
  </si>
  <si>
    <t>CI01 - DFC b/fwd from previous year (90%)</t>
  </si>
  <si>
    <t>Farm and Quiet Area (90%)</t>
  </si>
  <si>
    <r>
      <t xml:space="preserve">TOTAL CAPITAL FUNDING &amp; INCOME </t>
    </r>
    <r>
      <rPr>
        <b/>
        <sz val="10"/>
        <color rgb="FFFF0000"/>
        <rFont val="Arial"/>
        <family val="2"/>
      </rPr>
      <t>(DFC)</t>
    </r>
  </si>
  <si>
    <t>I05 - Pupil Premium Plus for LAC from other LA</t>
  </si>
  <si>
    <t>I18b Exceptional costs due to covid - food vouchers for FSM children</t>
  </si>
  <si>
    <t>2022-23</t>
  </si>
  <si>
    <t>I01 - School supplementary grant</t>
  </si>
  <si>
    <t>Curriculum Support Staff, including Learning Mentor type support</t>
  </si>
  <si>
    <t>Bursar, SBM, Office Staff, Premises Manager, Lunchtime Supervisors</t>
  </si>
  <si>
    <r>
      <t xml:space="preserve">CUMULATIVE Balance to Carry Forward </t>
    </r>
    <r>
      <rPr>
        <sz val="10"/>
        <color rgb="FFFF0000"/>
        <rFont val="Arial"/>
        <family val="2"/>
      </rPr>
      <t xml:space="preserve">(DFC) </t>
    </r>
  </si>
  <si>
    <t>Trinity Farm project total cost = £41,086.32</t>
  </si>
  <si>
    <t>90% = £36,978</t>
  </si>
  <si>
    <t>Note 1</t>
  </si>
  <si>
    <t>Note 2</t>
  </si>
  <si>
    <t>Note 3</t>
  </si>
  <si>
    <t>Note 4</t>
  </si>
  <si>
    <t>Pd 2 May 2022</t>
  </si>
  <si>
    <t>Note 5</t>
  </si>
  <si>
    <t>CI01 - Devolved Formula Capital allocation 2022/23 (90%)</t>
  </si>
  <si>
    <t>Contingency and balance available</t>
  </si>
  <si>
    <t>Note 6</t>
  </si>
  <si>
    <t>Note 7</t>
  </si>
  <si>
    <t>Note 8</t>
  </si>
  <si>
    <t>Note 9</t>
  </si>
  <si>
    <t>Note 10</t>
  </si>
  <si>
    <t>Note 11</t>
  </si>
  <si>
    <t>Note 12</t>
  </si>
  <si>
    <t>Note 13</t>
  </si>
  <si>
    <r>
      <t>CAPITAL SUMMARY (</t>
    </r>
    <r>
      <rPr>
        <b/>
        <u/>
        <sz val="10"/>
        <color rgb="FFFF0000"/>
        <rFont val="Arial"/>
        <family val="2"/>
      </rPr>
      <t>DFC)</t>
    </r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</si>
  <si>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</si>
  <si>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>Nutfield Church (C of E) Primary School</t>
  </si>
  <si>
    <r>
      <t xml:space="preserve">CAPITAL FUNDING </t>
    </r>
    <r>
      <rPr>
        <b/>
        <sz val="10"/>
        <color rgb="FFFF0000"/>
        <rFont val="Arial"/>
        <family val="2"/>
      </rPr>
      <t>(DFC)</t>
    </r>
  </si>
  <si>
    <t>REVENUE:</t>
  </si>
  <si>
    <t>CAPITAL: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</si>
</sst>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u/>
      <sz val="10"/>
      <color rgb="FFFF0000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3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9" fillId="0" borderId="0" xfId="0" applyFont="1" applyBorder="1"/>
    <xf numFmtId="0" fontId="1" fillId="0" borderId="0" xfId="0" applyFont="1" applyFill="1" applyBorder="1" applyAlignment="1"/>
    <xf numFmtId="164" fontId="1" fillId="0" borderId="0" xfId="1" applyNumberFormat="1" applyFont="1" applyBorder="1" applyAlignment="1">
      <alignment horizontal="center" vertical="center"/>
    </xf>
    <xf numFmtId="164" fontId="0" fillId="0" borderId="0" xfId="0" applyNumberFormat="1" applyBorder="1"/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/>
    <xf numFmtId="0" fontId="1" fillId="0" borderId="11" xfId="0" applyFont="1" applyBorder="1"/>
    <xf numFmtId="164" fontId="1" fillId="0" borderId="3" xfId="1" applyNumberFormat="1" applyFont="1" applyBorder="1" applyAlignment="1"/>
    <xf numFmtId="165" fontId="1" fillId="2" borderId="0" xfId="0" applyNumberFormat="1" applyFont="1" applyFill="1" applyBorder="1" applyAlignment="1"/>
    <xf numFmtId="165" fontId="1" fillId="3" borderId="2" xfId="1" applyNumberFormat="1" applyFont="1" applyFill="1" applyBorder="1" applyAlignment="1"/>
    <xf numFmtId="0" fontId="1" fillId="0" borderId="3" xfId="1" applyNumberFormat="1" applyFont="1" applyBorder="1" applyAlignment="1"/>
    <xf numFmtId="0" fontId="1" fillId="2" borderId="0" xfId="0" applyNumberFormat="1" applyFont="1" applyFill="1" applyBorder="1" applyAlignment="1"/>
    <xf numFmtId="165" fontId="1" fillId="0" borderId="0" xfId="1" applyNumberFormat="1" applyFont="1" applyFill="1" applyBorder="1" applyAlignment="1"/>
    <xf numFmtId="165" fontId="1" fillId="3" borderId="2" xfId="0" applyNumberFormat="1" applyFont="1" applyFill="1" applyBorder="1" applyAlignment="1"/>
    <xf numFmtId="165" fontId="1" fillId="0" borderId="3" xfId="0" applyNumberFormat="1" applyFont="1" applyFill="1" applyBorder="1" applyAlignment="1"/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/>
    <xf numFmtId="0" fontId="3" fillId="0" borderId="0" xfId="0" applyFont="1" applyBorder="1" applyAlignment="1">
      <alignment horizontal="left" vertical="center"/>
    </xf>
    <xf numFmtId="0" fontId="12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64" fontId="1" fillId="0" borderId="0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164" fontId="1" fillId="4" borderId="0" xfId="1" applyNumberFormat="1" applyFont="1" applyFill="1" applyBorder="1" applyAlignment="1">
      <alignment vertical="center"/>
    </xf>
    <xf numFmtId="164" fontId="3" fillId="4" borderId="0" xfId="1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4" fontId="1" fillId="0" borderId="6" xfId="1" applyNumberFormat="1" applyFont="1" applyBorder="1" applyAlignment="1">
      <alignment vertical="center"/>
    </xf>
    <xf numFmtId="0" fontId="5" fillId="0" borderId="11" xfId="0" applyFont="1" applyBorder="1"/>
    <xf numFmtId="0" fontId="3" fillId="0" borderId="11" xfId="0" applyFont="1" applyBorder="1"/>
    <xf numFmtId="0" fontId="1" fillId="0" borderId="11" xfId="0" applyFont="1" applyFill="1" applyBorder="1"/>
    <xf numFmtId="0" fontId="3" fillId="0" borderId="11" xfId="0" applyFont="1" applyFill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4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5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2.75" x14ac:dyDescent="0.2"/>
  <cols>
    <col min="1" max="1" width="4.42578125" style="1" customWidth="1"/>
    <col min="2" max="2" width="60" style="1" customWidth="1"/>
    <col min="3" max="3" width="10.28515625" style="1" bestFit="1" customWidth="1"/>
    <col min="4" max="4" width="11" style="2" bestFit="1" customWidth="1"/>
    <col min="5" max="5" width="13.7109375" style="2" customWidth="1"/>
    <col min="6" max="6" width="13.42578125" style="2" customWidth="1"/>
    <col min="7" max="7" width="13.140625" style="2" customWidth="1"/>
    <col min="8" max="8" width="12.42578125" style="2" customWidth="1"/>
    <col min="9" max="9" width="9.28515625" style="2" bestFit="1" customWidth="1"/>
    <col min="10" max="10" width="10.85546875" style="2" bestFit="1" customWidth="1"/>
    <col min="11" max="11" width="8.28515625" style="2" bestFit="1" customWidth="1"/>
    <col min="12" max="12" width="11" style="1" bestFit="1" customWidth="1"/>
    <col min="13" max="13" width="10.5703125" style="1" bestFit="1" customWidth="1"/>
    <col min="14" max="16384" width="9.140625" style="1"/>
  </cols>
  <sheetData>
    <row r="1" spans="1:13" ht="18" x14ac:dyDescent="0.25">
      <c r="B1" s="34" t="s">
        <v>138</v>
      </c>
      <c r="C1" s="7"/>
      <c r="D1" s="10"/>
      <c r="E1" s="10"/>
      <c r="F1" s="10"/>
      <c r="G1" s="10"/>
      <c r="H1" s="10"/>
      <c r="I1" s="10"/>
      <c r="J1" s="10"/>
      <c r="K1" s="10"/>
      <c r="L1" s="7"/>
      <c r="M1" s="7"/>
    </row>
    <row r="2" spans="1:13" ht="9" customHeight="1" thickBot="1" x14ac:dyDescent="0.3">
      <c r="B2" s="34"/>
      <c r="C2" s="7"/>
      <c r="D2" s="10"/>
      <c r="E2" s="10"/>
      <c r="F2" s="10"/>
      <c r="G2" s="10"/>
      <c r="H2" s="10"/>
      <c r="I2" s="10"/>
      <c r="J2" s="10"/>
      <c r="K2" s="10"/>
      <c r="L2" s="7"/>
      <c r="M2" s="7"/>
    </row>
    <row r="3" spans="1:13" ht="16.5" customHeight="1" thickBot="1" x14ac:dyDescent="0.3">
      <c r="B3" s="6" t="s">
        <v>137</v>
      </c>
      <c r="C3" s="17"/>
      <c r="D3" s="17"/>
      <c r="E3" s="17"/>
      <c r="F3" s="15" t="s">
        <v>124</v>
      </c>
      <c r="G3" s="16"/>
      <c r="H3" s="36" t="s">
        <v>113</v>
      </c>
      <c r="I3" s="1"/>
      <c r="J3" s="35"/>
      <c r="K3" s="10"/>
      <c r="L3" s="7"/>
      <c r="M3" s="7"/>
    </row>
    <row r="4" spans="1:13" ht="18.75" customHeight="1" x14ac:dyDescent="0.2">
      <c r="A4" s="3"/>
      <c r="B4" s="7"/>
      <c r="C4" s="7"/>
      <c r="D4" s="10"/>
      <c r="E4" s="10"/>
      <c r="F4" s="10"/>
      <c r="G4" s="10"/>
      <c r="H4" s="10"/>
      <c r="I4" s="10"/>
      <c r="J4" s="10"/>
      <c r="K4" s="10"/>
      <c r="L4" s="7"/>
      <c r="M4" s="7"/>
    </row>
    <row r="5" spans="1:13" s="37" customFormat="1" ht="25.5" x14ac:dyDescent="0.2">
      <c r="C5" s="37" t="s">
        <v>16</v>
      </c>
      <c r="D5" s="37" t="s">
        <v>0</v>
      </c>
      <c r="E5" s="37" t="s">
        <v>1</v>
      </c>
      <c r="F5" s="37" t="s">
        <v>39</v>
      </c>
      <c r="G5" s="37" t="s">
        <v>37</v>
      </c>
      <c r="H5" s="37" t="s">
        <v>38</v>
      </c>
      <c r="I5" s="37" t="s">
        <v>2</v>
      </c>
      <c r="J5" s="37" t="s">
        <v>18</v>
      </c>
      <c r="K5" s="37" t="s">
        <v>3</v>
      </c>
      <c r="L5" s="37" t="s">
        <v>17</v>
      </c>
      <c r="M5" s="37" t="s">
        <v>19</v>
      </c>
    </row>
    <row r="6" spans="1:13" s="4" customFormat="1" x14ac:dyDescent="0.2">
      <c r="B6" s="38" t="s">
        <v>22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3" ht="12.75" customHeight="1" x14ac:dyDescent="0.2">
      <c r="A7" s="3"/>
      <c r="B7" s="35" t="s">
        <v>64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12.75" customHeight="1" x14ac:dyDescent="0.2">
      <c r="A8" s="7"/>
      <c r="B8" s="17" t="s">
        <v>32</v>
      </c>
      <c r="C8" s="40">
        <v>30311</v>
      </c>
      <c r="D8" s="40">
        <v>30311</v>
      </c>
      <c r="E8" s="40"/>
      <c r="F8" s="40"/>
      <c r="G8" s="40"/>
      <c r="H8" s="40"/>
      <c r="I8" s="40"/>
      <c r="J8" s="40"/>
      <c r="K8" s="40"/>
      <c r="L8" s="40">
        <v>30311</v>
      </c>
      <c r="M8" s="17"/>
    </row>
    <row r="9" spans="1:13" ht="12.75" customHeight="1" x14ac:dyDescent="0.2">
      <c r="A9" s="7"/>
      <c r="B9" s="17" t="s">
        <v>74</v>
      </c>
      <c r="C9" s="40">
        <v>92360</v>
      </c>
      <c r="D9" s="40">
        <v>92360</v>
      </c>
      <c r="E9" s="40"/>
      <c r="F9" s="40"/>
      <c r="G9" s="40"/>
      <c r="H9" s="40"/>
      <c r="I9" s="40"/>
      <c r="J9" s="40"/>
      <c r="K9" s="40"/>
      <c r="L9" s="40">
        <v>92360</v>
      </c>
      <c r="M9" s="35"/>
    </row>
    <row r="10" spans="1:13" ht="12.75" customHeight="1" x14ac:dyDescent="0.2">
      <c r="A10" s="7"/>
      <c r="B10" s="17" t="s">
        <v>41</v>
      </c>
      <c r="C10" s="40">
        <v>901583</v>
      </c>
      <c r="D10" s="41">
        <v>901584</v>
      </c>
      <c r="E10" s="40"/>
      <c r="F10" s="40"/>
      <c r="G10" s="40"/>
      <c r="H10" s="40"/>
      <c r="I10" s="40"/>
      <c r="J10" s="40"/>
      <c r="K10" s="40"/>
      <c r="L10" s="41">
        <v>901584</v>
      </c>
      <c r="M10" s="17" t="s">
        <v>120</v>
      </c>
    </row>
    <row r="11" spans="1:13" ht="12.75" customHeight="1" x14ac:dyDescent="0.2">
      <c r="A11" s="7"/>
      <c r="B11" s="42" t="s">
        <v>114</v>
      </c>
      <c r="C11" s="40">
        <v>26908</v>
      </c>
      <c r="D11" s="41">
        <v>26587</v>
      </c>
      <c r="E11" s="40"/>
      <c r="F11" s="40"/>
      <c r="G11" s="40"/>
      <c r="H11" s="40"/>
      <c r="I11" s="40"/>
      <c r="J11" s="40"/>
      <c r="K11" s="40"/>
      <c r="L11" s="41">
        <v>26587</v>
      </c>
      <c r="M11" s="17" t="s">
        <v>121</v>
      </c>
    </row>
    <row r="12" spans="1:13" ht="12.75" customHeight="1" x14ac:dyDescent="0.2">
      <c r="A12" s="7"/>
      <c r="B12" s="42" t="s">
        <v>70</v>
      </c>
      <c r="C12" s="43">
        <v>6122</v>
      </c>
      <c r="D12" s="44">
        <v>7540</v>
      </c>
      <c r="E12" s="40"/>
      <c r="F12" s="40"/>
      <c r="G12" s="40"/>
      <c r="H12" s="40"/>
      <c r="I12" s="40"/>
      <c r="J12" s="40"/>
      <c r="K12" s="40"/>
      <c r="L12" s="41">
        <v>7540</v>
      </c>
      <c r="M12" s="17" t="s">
        <v>122</v>
      </c>
    </row>
    <row r="13" spans="1:13" ht="12.75" customHeight="1" x14ac:dyDescent="0.2">
      <c r="A13" s="7"/>
      <c r="B13" s="42" t="s">
        <v>69</v>
      </c>
      <c r="C13" s="43">
        <v>29750</v>
      </c>
      <c r="D13" s="43"/>
      <c r="E13" s="40"/>
      <c r="F13" s="40"/>
      <c r="G13" s="40"/>
      <c r="H13" s="40"/>
      <c r="I13" s="40"/>
      <c r="J13" s="40"/>
      <c r="K13" s="40"/>
      <c r="L13" s="40">
        <v>29750</v>
      </c>
      <c r="M13" s="35"/>
    </row>
    <row r="14" spans="1:13" ht="12.75" customHeight="1" x14ac:dyDescent="0.2">
      <c r="A14" s="7"/>
      <c r="B14" s="42" t="s">
        <v>104</v>
      </c>
      <c r="C14" s="43">
        <v>1600</v>
      </c>
      <c r="D14" s="43"/>
      <c r="E14" s="40"/>
      <c r="F14" s="40"/>
      <c r="G14" s="40"/>
      <c r="H14" s="40"/>
      <c r="I14" s="40"/>
      <c r="J14" s="40"/>
      <c r="K14" s="40"/>
      <c r="L14" s="40">
        <v>1600</v>
      </c>
      <c r="M14" s="35"/>
    </row>
    <row r="15" spans="1:13" ht="12.75" customHeight="1" x14ac:dyDescent="0.2">
      <c r="A15" s="7"/>
      <c r="B15" s="42" t="s">
        <v>112</v>
      </c>
      <c r="C15" s="43">
        <v>0</v>
      </c>
      <c r="D15" s="44">
        <v>285</v>
      </c>
      <c r="E15" s="40"/>
      <c r="F15" s="40"/>
      <c r="G15" s="40"/>
      <c r="H15" s="40"/>
      <c r="I15" s="40"/>
      <c r="J15" s="40"/>
      <c r="K15" s="40"/>
      <c r="L15" s="41">
        <v>285</v>
      </c>
      <c r="M15" s="17" t="s">
        <v>123</v>
      </c>
    </row>
    <row r="16" spans="1:13" ht="12.75" customHeight="1" x14ac:dyDescent="0.2">
      <c r="A16" s="7"/>
      <c r="B16" s="42" t="s">
        <v>102</v>
      </c>
      <c r="C16" s="43">
        <v>1088</v>
      </c>
      <c r="D16" s="44">
        <v>906.25</v>
      </c>
      <c r="E16" s="40"/>
      <c r="F16" s="40"/>
      <c r="G16" s="40"/>
      <c r="H16" s="40"/>
      <c r="I16" s="40"/>
      <c r="J16" s="40"/>
      <c r="K16" s="40"/>
      <c r="L16" s="40">
        <v>1088</v>
      </c>
      <c r="M16" s="17" t="s">
        <v>125</v>
      </c>
    </row>
    <row r="17" spans="1:14" ht="12.75" customHeight="1" x14ac:dyDescent="0.2">
      <c r="A17" s="7"/>
      <c r="B17" s="42" t="s">
        <v>103</v>
      </c>
      <c r="C17" s="43">
        <v>2315</v>
      </c>
      <c r="D17" s="44">
        <v>1991.25</v>
      </c>
      <c r="E17" s="40"/>
      <c r="F17" s="40"/>
      <c r="G17" s="40"/>
      <c r="H17" s="40"/>
      <c r="I17" s="40"/>
      <c r="J17" s="40"/>
      <c r="K17" s="40"/>
      <c r="L17" s="40">
        <v>2315</v>
      </c>
      <c r="M17" s="17" t="s">
        <v>128</v>
      </c>
    </row>
    <row r="18" spans="1:14" ht="12.75" customHeight="1" x14ac:dyDescent="0.2">
      <c r="A18" s="7"/>
      <c r="B18" s="42" t="s">
        <v>101</v>
      </c>
      <c r="C18" s="43">
        <v>7404</v>
      </c>
      <c r="D18" s="44">
        <v>7400</v>
      </c>
      <c r="E18" s="40"/>
      <c r="F18" s="40"/>
      <c r="G18" s="40"/>
      <c r="H18" s="40"/>
      <c r="I18" s="40"/>
      <c r="J18" s="40"/>
      <c r="K18" s="40"/>
      <c r="L18" s="44">
        <v>7400</v>
      </c>
      <c r="M18" s="17" t="s">
        <v>129</v>
      </c>
    </row>
    <row r="19" spans="1:14" ht="12.75" customHeight="1" x14ac:dyDescent="0.2">
      <c r="A19" s="7"/>
      <c r="B19" s="42" t="s">
        <v>99</v>
      </c>
      <c r="C19" s="43">
        <v>34605</v>
      </c>
      <c r="D19" s="43"/>
      <c r="E19" s="40"/>
      <c r="F19" s="40"/>
      <c r="G19" s="40"/>
      <c r="H19" s="40"/>
      <c r="I19" s="40"/>
      <c r="J19" s="40"/>
      <c r="K19" s="40"/>
      <c r="L19" s="43">
        <v>34605</v>
      </c>
      <c r="M19" s="35"/>
    </row>
    <row r="20" spans="1:14" ht="12.75" customHeight="1" x14ac:dyDescent="0.2">
      <c r="A20" s="7"/>
      <c r="B20" s="46" t="s">
        <v>28</v>
      </c>
      <c r="C20" s="47">
        <f>SUM(C8:C19)</f>
        <v>1134046</v>
      </c>
      <c r="D20" s="47">
        <f>SUM(D8:D19)</f>
        <v>1068964.5</v>
      </c>
      <c r="E20" s="47"/>
      <c r="F20" s="47"/>
      <c r="G20" s="47"/>
      <c r="H20" s="47"/>
      <c r="I20" s="47"/>
      <c r="J20" s="47"/>
      <c r="K20" s="47"/>
      <c r="L20" s="47">
        <f>SUM(L8:L19)</f>
        <v>1135425</v>
      </c>
      <c r="M20" s="17"/>
      <c r="N20" s="14"/>
    </row>
    <row r="21" spans="1:14" x14ac:dyDescent="0.2">
      <c r="A21" s="7"/>
      <c r="B21" s="17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17"/>
    </row>
    <row r="22" spans="1:14" ht="12.75" customHeight="1" x14ac:dyDescent="0.2">
      <c r="A22" s="7"/>
      <c r="B22" s="35" t="s">
        <v>65</v>
      </c>
      <c r="C22" s="48"/>
      <c r="D22" s="48"/>
      <c r="E22" s="40"/>
      <c r="F22" s="40"/>
      <c r="G22" s="40"/>
      <c r="H22" s="40"/>
      <c r="I22" s="40"/>
      <c r="J22" s="40"/>
      <c r="K22" s="40"/>
      <c r="L22" s="48"/>
      <c r="M22" s="17"/>
    </row>
    <row r="23" spans="1:14" ht="12.75" customHeight="1" x14ac:dyDescent="0.2">
      <c r="A23" s="3"/>
      <c r="B23" s="17" t="s">
        <v>92</v>
      </c>
      <c r="C23" s="40">
        <v>0</v>
      </c>
      <c r="D23" s="40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/>
      <c r="M23" s="17"/>
    </row>
    <row r="24" spans="1:14" ht="12.75" customHeight="1" x14ac:dyDescent="0.2">
      <c r="A24" s="3"/>
      <c r="B24" s="17" t="s">
        <v>93</v>
      </c>
      <c r="C24" s="40">
        <v>2000</v>
      </c>
      <c r="D24" s="40">
        <v>2000</v>
      </c>
      <c r="E24" s="49">
        <v>0</v>
      </c>
      <c r="F24" s="49">
        <v>266</v>
      </c>
      <c r="G24" s="49">
        <v>266</v>
      </c>
      <c r="H24" s="49">
        <v>138</v>
      </c>
      <c r="I24" s="49">
        <v>-128</v>
      </c>
      <c r="J24" s="49">
        <v>1734</v>
      </c>
      <c r="K24" s="49">
        <v>13</v>
      </c>
      <c r="L24" s="49">
        <v>2000</v>
      </c>
      <c r="M24" s="42" t="s">
        <v>130</v>
      </c>
    </row>
    <row r="25" spans="1:14" ht="12.75" customHeight="1" x14ac:dyDescent="0.2">
      <c r="A25" s="3"/>
      <c r="B25" s="42" t="s">
        <v>94</v>
      </c>
      <c r="C25" s="40">
        <v>0</v>
      </c>
      <c r="D25" s="40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/>
      <c r="M25" s="33"/>
    </row>
    <row r="26" spans="1:14" ht="12.75" customHeight="1" x14ac:dyDescent="0.2">
      <c r="A26" s="7"/>
      <c r="B26" s="42" t="s">
        <v>95</v>
      </c>
      <c r="C26" s="13">
        <v>0</v>
      </c>
      <c r="D26" s="40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/>
      <c r="M26" s="17"/>
    </row>
    <row r="27" spans="1:14" ht="12.75" customHeight="1" x14ac:dyDescent="0.2">
      <c r="A27" s="7"/>
      <c r="B27" s="42" t="s">
        <v>96</v>
      </c>
      <c r="C27" s="40">
        <v>1500</v>
      </c>
      <c r="D27" s="40">
        <v>1500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1500</v>
      </c>
      <c r="K27" s="49">
        <v>0</v>
      </c>
      <c r="L27" s="49">
        <v>1500</v>
      </c>
      <c r="M27" s="35"/>
      <c r="N27" s="7"/>
    </row>
    <row r="28" spans="1:14" ht="12.75" customHeight="1" x14ac:dyDescent="0.2">
      <c r="A28" s="7"/>
      <c r="B28" s="42" t="s">
        <v>97</v>
      </c>
      <c r="C28" s="40">
        <v>3000</v>
      </c>
      <c r="D28" s="40">
        <v>3000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3000</v>
      </c>
      <c r="K28" s="49">
        <v>0</v>
      </c>
      <c r="L28" s="49">
        <v>3000</v>
      </c>
      <c r="M28" s="35"/>
    </row>
    <row r="29" spans="1:14" ht="12.75" customHeight="1" x14ac:dyDescent="0.2">
      <c r="A29" s="7"/>
      <c r="B29" s="42" t="s">
        <v>98</v>
      </c>
      <c r="C29" s="40">
        <v>1000</v>
      </c>
      <c r="D29" s="40">
        <v>1000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1000</v>
      </c>
      <c r="K29" s="49">
        <v>0</v>
      </c>
      <c r="L29" s="49">
        <v>1000</v>
      </c>
      <c r="M29" s="45"/>
      <c r="N29" s="7"/>
    </row>
    <row r="30" spans="1:14" ht="12.75" customHeight="1" x14ac:dyDescent="0.2">
      <c r="A30" s="7"/>
      <c r="B30" s="42" t="s">
        <v>111</v>
      </c>
      <c r="C30" s="40">
        <v>350</v>
      </c>
      <c r="D30" s="40">
        <v>350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350</v>
      </c>
      <c r="K30" s="49">
        <v>0</v>
      </c>
      <c r="L30" s="49">
        <v>350</v>
      </c>
      <c r="M30" s="45"/>
    </row>
    <row r="31" spans="1:14" ht="12.75" customHeight="1" x14ac:dyDescent="0.2">
      <c r="A31" s="7"/>
      <c r="B31" s="46" t="s">
        <v>33</v>
      </c>
      <c r="C31" s="47">
        <f>SUM(C23:C30)</f>
        <v>7850</v>
      </c>
      <c r="D31" s="47">
        <f>SUM(D23:D30)</f>
        <v>7850</v>
      </c>
      <c r="E31" s="47">
        <f t="shared" ref="E31:K31" si="0">SUM(E23:E30)</f>
        <v>0</v>
      </c>
      <c r="F31" s="47">
        <f t="shared" si="0"/>
        <v>266</v>
      </c>
      <c r="G31" s="47">
        <f t="shared" si="0"/>
        <v>266</v>
      </c>
      <c r="H31" s="47">
        <f t="shared" si="0"/>
        <v>138</v>
      </c>
      <c r="I31" s="47">
        <f t="shared" si="0"/>
        <v>-128</v>
      </c>
      <c r="J31" s="47">
        <f t="shared" si="0"/>
        <v>7584</v>
      </c>
      <c r="K31" s="47">
        <f t="shared" si="0"/>
        <v>13</v>
      </c>
      <c r="L31" s="47">
        <f>SUM(L23:L30)</f>
        <v>7850</v>
      </c>
      <c r="M31" s="17"/>
    </row>
    <row r="32" spans="1:14" x14ac:dyDescent="0.2">
      <c r="A32" s="7"/>
      <c r="B32" s="17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17"/>
    </row>
    <row r="33" spans="1:16" ht="12.75" customHeight="1" thickBot="1" x14ac:dyDescent="0.25">
      <c r="A33" s="7"/>
      <c r="B33" s="68" t="s">
        <v>30</v>
      </c>
      <c r="C33" s="51">
        <f>C20+C31</f>
        <v>1141896</v>
      </c>
      <c r="D33" s="51">
        <f>D20+D31</f>
        <v>1076814.5</v>
      </c>
      <c r="E33" s="51">
        <f>E31</f>
        <v>0</v>
      </c>
      <c r="F33" s="51">
        <f t="shared" ref="F33:K33" si="1">F31</f>
        <v>266</v>
      </c>
      <c r="G33" s="51">
        <f t="shared" si="1"/>
        <v>266</v>
      </c>
      <c r="H33" s="51">
        <f t="shared" si="1"/>
        <v>138</v>
      </c>
      <c r="I33" s="51">
        <f t="shared" si="1"/>
        <v>-128</v>
      </c>
      <c r="J33" s="51">
        <f t="shared" si="1"/>
        <v>7584</v>
      </c>
      <c r="K33" s="51">
        <f t="shared" si="1"/>
        <v>13</v>
      </c>
      <c r="L33" s="51">
        <f>L20+L31</f>
        <v>1143275</v>
      </c>
      <c r="M33" s="52"/>
      <c r="N33" s="14"/>
    </row>
    <row r="34" spans="1:16" ht="12.75" customHeight="1" x14ac:dyDescent="0.2">
      <c r="A34" s="7"/>
      <c r="B34" s="35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52"/>
      <c r="N34" s="14"/>
    </row>
    <row r="35" spans="1:16" ht="12.75" customHeight="1" x14ac:dyDescent="0.2">
      <c r="A35" s="7"/>
      <c r="B35" s="35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52"/>
      <c r="N35" s="14"/>
    </row>
    <row r="36" spans="1:16" x14ac:dyDescent="0.2">
      <c r="A36" s="7"/>
      <c r="B36" s="35" t="s">
        <v>66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17"/>
    </row>
    <row r="37" spans="1:16" x14ac:dyDescent="0.2">
      <c r="A37" s="3"/>
      <c r="B37" s="35" t="s">
        <v>4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17"/>
    </row>
    <row r="38" spans="1:16" ht="12.75" customHeight="1" x14ac:dyDescent="0.2">
      <c r="A38" s="7"/>
      <c r="B38" s="17" t="s">
        <v>5</v>
      </c>
      <c r="C38" s="40">
        <v>546560</v>
      </c>
      <c r="D38" s="40">
        <v>546560</v>
      </c>
      <c r="E38" s="49">
        <v>0</v>
      </c>
      <c r="F38" s="49">
        <v>94552</v>
      </c>
      <c r="G38" s="49">
        <v>94552</v>
      </c>
      <c r="H38" s="49">
        <v>46640</v>
      </c>
      <c r="I38" s="49">
        <v>-47912</v>
      </c>
      <c r="J38" s="49">
        <v>452008</v>
      </c>
      <c r="K38" s="49">
        <v>17</v>
      </c>
      <c r="L38" s="49">
        <v>546560</v>
      </c>
      <c r="M38" s="53"/>
    </row>
    <row r="39" spans="1:16" ht="12.75" customHeight="1" x14ac:dyDescent="0.2">
      <c r="A39" s="7"/>
      <c r="B39" s="42" t="s">
        <v>49</v>
      </c>
      <c r="C39" s="40">
        <v>35590</v>
      </c>
      <c r="D39" s="40">
        <v>35590</v>
      </c>
      <c r="E39" s="49">
        <v>0</v>
      </c>
      <c r="F39" s="49">
        <v>4545</v>
      </c>
      <c r="G39" s="49">
        <v>4545</v>
      </c>
      <c r="H39" s="49">
        <v>2327</v>
      </c>
      <c r="I39" s="49">
        <v>-2218</v>
      </c>
      <c r="J39" s="49">
        <v>31045</v>
      </c>
      <c r="K39" s="49">
        <v>13</v>
      </c>
      <c r="L39" s="49">
        <v>35590</v>
      </c>
      <c r="M39" s="35"/>
    </row>
    <row r="40" spans="1:16" x14ac:dyDescent="0.2">
      <c r="A40" s="7"/>
      <c r="B40" s="17" t="s">
        <v>87</v>
      </c>
      <c r="C40" s="40">
        <v>2000</v>
      </c>
      <c r="D40" s="40">
        <v>2000</v>
      </c>
      <c r="E40" s="49">
        <v>0</v>
      </c>
      <c r="F40" s="49">
        <v>0</v>
      </c>
      <c r="G40" s="49">
        <v>0</v>
      </c>
      <c r="H40" s="49">
        <v>167</v>
      </c>
      <c r="I40" s="49">
        <v>167</v>
      </c>
      <c r="J40" s="49">
        <v>2000</v>
      </c>
      <c r="K40" s="49">
        <v>0</v>
      </c>
      <c r="L40" s="49">
        <v>2000</v>
      </c>
      <c r="M40" s="35"/>
    </row>
    <row r="41" spans="1:16" x14ac:dyDescent="0.2">
      <c r="A41" s="7"/>
      <c r="B41" s="17" t="s">
        <v>115</v>
      </c>
      <c r="C41" s="40">
        <v>78420</v>
      </c>
      <c r="D41" s="40">
        <v>78420</v>
      </c>
      <c r="E41" s="49">
        <v>0</v>
      </c>
      <c r="F41" s="49">
        <v>12009</v>
      </c>
      <c r="G41" s="49">
        <v>12009</v>
      </c>
      <c r="H41" s="49">
        <v>6417</v>
      </c>
      <c r="I41" s="49">
        <v>-5592</v>
      </c>
      <c r="J41" s="49">
        <v>66411</v>
      </c>
      <c r="K41" s="49">
        <v>15</v>
      </c>
      <c r="L41" s="54">
        <v>80400</v>
      </c>
      <c r="M41" s="17" t="s">
        <v>131</v>
      </c>
    </row>
    <row r="42" spans="1:16" x14ac:dyDescent="0.2">
      <c r="A42" s="7"/>
      <c r="B42" s="42" t="s">
        <v>50</v>
      </c>
      <c r="C42" s="40">
        <v>41800</v>
      </c>
      <c r="D42" s="40">
        <v>41800</v>
      </c>
      <c r="E42" s="49">
        <v>0</v>
      </c>
      <c r="F42" s="49">
        <v>6848</v>
      </c>
      <c r="G42" s="49">
        <v>6848</v>
      </c>
      <c r="H42" s="49">
        <v>3483</v>
      </c>
      <c r="I42" s="49">
        <v>-3365</v>
      </c>
      <c r="J42" s="49">
        <v>34952</v>
      </c>
      <c r="K42" s="49">
        <v>16</v>
      </c>
      <c r="L42" s="54">
        <v>44500</v>
      </c>
      <c r="M42" s="17" t="s">
        <v>131</v>
      </c>
    </row>
    <row r="43" spans="1:16" x14ac:dyDescent="0.2">
      <c r="A43" s="7"/>
      <c r="B43" s="17" t="s">
        <v>116</v>
      </c>
      <c r="C43" s="40">
        <v>136790</v>
      </c>
      <c r="D43" s="40">
        <v>136790</v>
      </c>
      <c r="E43" s="49">
        <v>0</v>
      </c>
      <c r="F43" s="49">
        <v>28809</v>
      </c>
      <c r="G43" s="49">
        <v>28809</v>
      </c>
      <c r="H43" s="49">
        <v>14812</v>
      </c>
      <c r="I43" s="49">
        <v>-13997</v>
      </c>
      <c r="J43" s="49">
        <v>107981</v>
      </c>
      <c r="K43" s="49">
        <v>21</v>
      </c>
      <c r="L43" s="54">
        <v>139400</v>
      </c>
      <c r="M43" s="17" t="s">
        <v>131</v>
      </c>
    </row>
    <row r="44" spans="1:16" x14ac:dyDescent="0.2">
      <c r="A44" s="7"/>
      <c r="B44" s="42" t="s">
        <v>24</v>
      </c>
      <c r="C44" s="40">
        <v>800</v>
      </c>
      <c r="D44" s="40">
        <v>800</v>
      </c>
      <c r="E44" s="49">
        <v>0</v>
      </c>
      <c r="F44" s="49">
        <v>548</v>
      </c>
      <c r="G44" s="49">
        <v>548</v>
      </c>
      <c r="H44" s="49">
        <v>0</v>
      </c>
      <c r="I44" s="49">
        <v>-548</v>
      </c>
      <c r="J44" s="49">
        <v>252</v>
      </c>
      <c r="K44" s="49">
        <v>69</v>
      </c>
      <c r="L44" s="49">
        <v>800</v>
      </c>
      <c r="M44" s="42" t="s">
        <v>132</v>
      </c>
      <c r="O44" s="14"/>
      <c r="P44" s="14"/>
    </row>
    <row r="45" spans="1:16" x14ac:dyDescent="0.2">
      <c r="A45" s="7"/>
      <c r="B45" s="17" t="s">
        <v>25</v>
      </c>
      <c r="C45" s="40">
        <v>4000</v>
      </c>
      <c r="D45" s="40">
        <v>4000</v>
      </c>
      <c r="E45" s="49">
        <v>0</v>
      </c>
      <c r="F45" s="49">
        <v>688</v>
      </c>
      <c r="G45" s="49">
        <v>688</v>
      </c>
      <c r="H45" s="49">
        <v>0</v>
      </c>
      <c r="I45" s="49">
        <v>-688</v>
      </c>
      <c r="J45" s="49">
        <v>3312</v>
      </c>
      <c r="K45" s="49">
        <v>17</v>
      </c>
      <c r="L45" s="49">
        <v>4000</v>
      </c>
      <c r="M45" s="35"/>
      <c r="P45" s="14"/>
    </row>
    <row r="46" spans="1:16" x14ac:dyDescent="0.2">
      <c r="A46" s="7"/>
      <c r="B46" s="42" t="s">
        <v>6</v>
      </c>
      <c r="C46" s="40">
        <v>8154</v>
      </c>
      <c r="D46" s="40">
        <v>8154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8154</v>
      </c>
      <c r="K46" s="49">
        <v>0</v>
      </c>
      <c r="L46" s="49">
        <v>8154</v>
      </c>
      <c r="M46" s="45"/>
    </row>
    <row r="47" spans="1:16" x14ac:dyDescent="0.2">
      <c r="A47" s="7"/>
      <c r="B47" s="50" t="s">
        <v>7</v>
      </c>
      <c r="C47" s="47">
        <f>SUM(C38:C46)</f>
        <v>854114</v>
      </c>
      <c r="D47" s="47">
        <f>SUM(D38:D46)</f>
        <v>854114</v>
      </c>
      <c r="E47" s="47">
        <f>SUM(E38:E46)</f>
        <v>0</v>
      </c>
      <c r="F47" s="47">
        <f>SUM(F38:F46)</f>
        <v>147999</v>
      </c>
      <c r="G47" s="47">
        <f>SUM(G38:G46)</f>
        <v>147999</v>
      </c>
      <c r="H47" s="47">
        <f>SUM(H38:H46)</f>
        <v>73846</v>
      </c>
      <c r="I47" s="47">
        <f>SUM(I38:I46)</f>
        <v>-74153</v>
      </c>
      <c r="J47" s="47">
        <f>SUM(J38:J46)</f>
        <v>706115</v>
      </c>
      <c r="K47" s="47">
        <f>SUM(K38:K46)</f>
        <v>168</v>
      </c>
      <c r="L47" s="47">
        <f>SUM(L38:L46)</f>
        <v>861404</v>
      </c>
      <c r="M47" s="17"/>
    </row>
    <row r="48" spans="1:16" x14ac:dyDescent="0.2">
      <c r="A48" s="7"/>
      <c r="B48" s="17"/>
      <c r="C48" s="40"/>
      <c r="D48" s="40"/>
      <c r="E48" s="49"/>
      <c r="F48" s="49"/>
      <c r="G48" s="49"/>
      <c r="H48" s="49"/>
      <c r="I48" s="49"/>
      <c r="J48" s="49"/>
      <c r="K48" s="49"/>
      <c r="L48" s="49"/>
      <c r="M48" s="17"/>
    </row>
    <row r="49" spans="1:14" x14ac:dyDescent="0.2">
      <c r="A49" s="7"/>
      <c r="B49" s="35" t="s">
        <v>8</v>
      </c>
      <c r="C49" s="40"/>
      <c r="D49" s="40"/>
      <c r="E49" s="49"/>
      <c r="F49" s="49"/>
      <c r="G49" s="49"/>
      <c r="H49" s="49"/>
      <c r="I49" s="49"/>
      <c r="J49" s="49"/>
      <c r="K49" s="49"/>
      <c r="L49" s="49"/>
      <c r="M49" s="17"/>
    </row>
    <row r="50" spans="1:14" x14ac:dyDescent="0.2">
      <c r="A50" s="7"/>
      <c r="B50" s="17" t="s">
        <v>9</v>
      </c>
      <c r="C50" s="40">
        <v>3500</v>
      </c>
      <c r="D50" s="40">
        <v>3500</v>
      </c>
      <c r="E50" s="49">
        <v>0</v>
      </c>
      <c r="F50" s="49">
        <v>1830</v>
      </c>
      <c r="G50" s="49">
        <v>1830</v>
      </c>
      <c r="H50" s="49">
        <v>1350</v>
      </c>
      <c r="I50" s="49">
        <v>-480</v>
      </c>
      <c r="J50" s="49">
        <v>1670</v>
      </c>
      <c r="K50" s="49">
        <v>52</v>
      </c>
      <c r="L50" s="49">
        <v>3500</v>
      </c>
      <c r="M50" s="17" t="s">
        <v>133</v>
      </c>
      <c r="N50" s="14"/>
    </row>
    <row r="51" spans="1:14" x14ac:dyDescent="0.2">
      <c r="A51" s="7"/>
      <c r="B51" s="17" t="s">
        <v>12</v>
      </c>
      <c r="C51" s="40">
        <v>8850</v>
      </c>
      <c r="D51" s="40">
        <v>8850</v>
      </c>
      <c r="E51" s="49">
        <v>0</v>
      </c>
      <c r="F51" s="49">
        <v>1300</v>
      </c>
      <c r="G51" s="49">
        <v>1300</v>
      </c>
      <c r="H51" s="49">
        <v>650</v>
      </c>
      <c r="I51" s="49">
        <v>-650</v>
      </c>
      <c r="J51" s="49">
        <v>7550</v>
      </c>
      <c r="K51" s="49">
        <v>15</v>
      </c>
      <c r="L51" s="49">
        <v>8850</v>
      </c>
      <c r="M51" s="35"/>
    </row>
    <row r="52" spans="1:14" x14ac:dyDescent="0.2">
      <c r="A52" s="7"/>
      <c r="B52" s="42" t="s">
        <v>20</v>
      </c>
      <c r="C52" s="40">
        <v>9200</v>
      </c>
      <c r="D52" s="40">
        <v>9200</v>
      </c>
      <c r="E52" s="49">
        <v>430</v>
      </c>
      <c r="F52" s="49">
        <v>911</v>
      </c>
      <c r="G52" s="49">
        <v>1341</v>
      </c>
      <c r="H52" s="49">
        <v>925</v>
      </c>
      <c r="I52" s="49">
        <v>-416</v>
      </c>
      <c r="J52" s="49">
        <v>7859</v>
      </c>
      <c r="K52" s="49">
        <v>15</v>
      </c>
      <c r="L52" s="49">
        <v>9200</v>
      </c>
      <c r="M52" s="35"/>
    </row>
    <row r="53" spans="1:14" x14ac:dyDescent="0.2">
      <c r="A53" s="7"/>
      <c r="B53" s="17" t="s">
        <v>10</v>
      </c>
      <c r="C53" s="40">
        <v>10000</v>
      </c>
      <c r="D53" s="40">
        <v>10000</v>
      </c>
      <c r="E53" s="49">
        <v>0</v>
      </c>
      <c r="F53" s="49">
        <v>1693</v>
      </c>
      <c r="G53" s="49">
        <v>1693</v>
      </c>
      <c r="H53" s="49">
        <v>680</v>
      </c>
      <c r="I53" s="49">
        <v>-1013</v>
      </c>
      <c r="J53" s="49">
        <v>8307</v>
      </c>
      <c r="K53" s="49">
        <v>17</v>
      </c>
      <c r="L53" s="49">
        <v>10000</v>
      </c>
      <c r="M53" s="42" t="s">
        <v>134</v>
      </c>
    </row>
    <row r="54" spans="1:14" x14ac:dyDescent="0.2">
      <c r="A54" s="7"/>
      <c r="B54" s="17" t="s">
        <v>11</v>
      </c>
      <c r="C54" s="40">
        <v>4268</v>
      </c>
      <c r="D54" s="40">
        <v>4268</v>
      </c>
      <c r="E54" s="49">
        <v>0</v>
      </c>
      <c r="F54" s="49">
        <v>739</v>
      </c>
      <c r="G54" s="49">
        <v>739</v>
      </c>
      <c r="H54" s="49">
        <v>356</v>
      </c>
      <c r="I54" s="49">
        <v>-383</v>
      </c>
      <c r="J54" s="49">
        <v>3529</v>
      </c>
      <c r="K54" s="49">
        <v>17</v>
      </c>
      <c r="L54" s="49">
        <v>4268</v>
      </c>
      <c r="M54" s="17"/>
    </row>
    <row r="55" spans="1:14" x14ac:dyDescent="0.2">
      <c r="A55" s="7"/>
      <c r="B55" s="17" t="s">
        <v>90</v>
      </c>
      <c r="C55" s="40">
        <v>9600</v>
      </c>
      <c r="D55" s="40">
        <v>9600</v>
      </c>
      <c r="E55" s="49">
        <v>0</v>
      </c>
      <c r="F55" s="49">
        <v>1045</v>
      </c>
      <c r="G55" s="49">
        <v>1045</v>
      </c>
      <c r="H55" s="49">
        <v>778</v>
      </c>
      <c r="I55" s="49">
        <v>-267</v>
      </c>
      <c r="J55" s="49">
        <v>8555</v>
      </c>
      <c r="K55" s="49">
        <v>11</v>
      </c>
      <c r="L55" s="49">
        <v>9600</v>
      </c>
      <c r="M55" s="35"/>
      <c r="N55" s="11"/>
    </row>
    <row r="56" spans="1:14" x14ac:dyDescent="0.2">
      <c r="A56" s="7"/>
      <c r="B56" s="50" t="s">
        <v>13</v>
      </c>
      <c r="C56" s="47">
        <f>SUM(C50:C55)</f>
        <v>45418</v>
      </c>
      <c r="D56" s="47">
        <f>SUM(D50:D55)</f>
        <v>45418</v>
      </c>
      <c r="E56" s="47">
        <f>SUM(E50:E55)</f>
        <v>430</v>
      </c>
      <c r="F56" s="47">
        <f>SUM(F50:F55)</f>
        <v>7518</v>
      </c>
      <c r="G56" s="47">
        <f>SUM(G50:G55)</f>
        <v>7948</v>
      </c>
      <c r="H56" s="47">
        <f>SUM(H50:H55)</f>
        <v>4739</v>
      </c>
      <c r="I56" s="47">
        <f>SUM(I50:I55)</f>
        <v>-3209</v>
      </c>
      <c r="J56" s="47">
        <f>SUM(J50:J55)</f>
        <v>37470</v>
      </c>
      <c r="K56" s="47">
        <f>SUM(K50:K55)</f>
        <v>127</v>
      </c>
      <c r="L56" s="47">
        <f>SUM(L50:L55)</f>
        <v>45418</v>
      </c>
      <c r="M56" s="35"/>
    </row>
    <row r="57" spans="1:14" x14ac:dyDescent="0.2">
      <c r="A57" s="7"/>
      <c r="B57" s="17"/>
      <c r="C57" s="40"/>
      <c r="D57" s="40"/>
      <c r="E57" s="49"/>
      <c r="F57" s="49"/>
      <c r="G57" s="49"/>
      <c r="H57" s="49"/>
      <c r="I57" s="49"/>
      <c r="J57" s="49"/>
      <c r="K57" s="49"/>
      <c r="L57" s="49"/>
      <c r="M57" s="17"/>
    </row>
    <row r="58" spans="1:14" x14ac:dyDescent="0.2">
      <c r="A58" s="7"/>
      <c r="B58" s="35" t="s">
        <v>14</v>
      </c>
      <c r="C58" s="40"/>
      <c r="D58" s="40"/>
      <c r="E58" s="49"/>
      <c r="F58" s="49"/>
      <c r="G58" s="49"/>
      <c r="H58" s="49"/>
      <c r="I58" s="49"/>
      <c r="J58" s="49"/>
      <c r="K58" s="49"/>
      <c r="L58" s="49"/>
      <c r="M58" s="17"/>
    </row>
    <row r="59" spans="1:14" x14ac:dyDescent="0.2">
      <c r="A59" s="7"/>
      <c r="B59" s="17" t="s">
        <v>79</v>
      </c>
      <c r="C59" s="40">
        <v>20039</v>
      </c>
      <c r="D59" s="40">
        <v>20039</v>
      </c>
      <c r="E59" s="49">
        <v>460</v>
      </c>
      <c r="F59" s="49">
        <v>4491</v>
      </c>
      <c r="G59" s="49">
        <v>4951</v>
      </c>
      <c r="H59" s="49">
        <v>937</v>
      </c>
      <c r="I59" s="49">
        <v>-4014</v>
      </c>
      <c r="J59" s="49">
        <v>15088</v>
      </c>
      <c r="K59" s="49">
        <v>25</v>
      </c>
      <c r="L59" s="49">
        <v>20039</v>
      </c>
      <c r="M59" s="35"/>
    </row>
    <row r="60" spans="1:14" x14ac:dyDescent="0.2">
      <c r="A60" s="7"/>
      <c r="B60" s="42" t="s">
        <v>106</v>
      </c>
      <c r="C60" s="40">
        <v>2943</v>
      </c>
      <c r="D60" s="40">
        <v>2943</v>
      </c>
      <c r="E60" s="49">
        <v>0</v>
      </c>
      <c r="F60" s="49">
        <v>1023</v>
      </c>
      <c r="G60" s="49">
        <v>1023</v>
      </c>
      <c r="H60" s="49">
        <v>463</v>
      </c>
      <c r="I60" s="49">
        <v>-560</v>
      </c>
      <c r="J60" s="49">
        <v>1920</v>
      </c>
      <c r="K60" s="49">
        <v>35</v>
      </c>
      <c r="L60" s="49">
        <v>2943</v>
      </c>
      <c r="M60" s="35"/>
    </row>
    <row r="61" spans="1:14" x14ac:dyDescent="0.2">
      <c r="A61" s="7"/>
      <c r="B61" s="42" t="s">
        <v>80</v>
      </c>
      <c r="C61" s="40">
        <v>14000</v>
      </c>
      <c r="D61" s="40">
        <v>14000</v>
      </c>
      <c r="E61" s="49">
        <v>0</v>
      </c>
      <c r="F61" s="49">
        <v>2096</v>
      </c>
      <c r="G61" s="49">
        <v>2096</v>
      </c>
      <c r="H61" s="49">
        <v>2813</v>
      </c>
      <c r="I61" s="49">
        <v>717</v>
      </c>
      <c r="J61" s="49">
        <v>11904</v>
      </c>
      <c r="K61" s="49">
        <v>15</v>
      </c>
      <c r="L61" s="49">
        <v>14000</v>
      </c>
      <c r="M61" s="35"/>
    </row>
    <row r="62" spans="1:14" x14ac:dyDescent="0.2">
      <c r="A62" s="7"/>
      <c r="B62" s="42" t="s">
        <v>81</v>
      </c>
      <c r="C62" s="40">
        <v>700</v>
      </c>
      <c r="D62" s="40">
        <v>700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700</v>
      </c>
      <c r="K62" s="49">
        <v>0</v>
      </c>
      <c r="L62" s="49">
        <v>700</v>
      </c>
      <c r="M62" s="35"/>
    </row>
    <row r="63" spans="1:14" x14ac:dyDescent="0.2">
      <c r="A63" s="7"/>
      <c r="B63" s="42" t="s">
        <v>86</v>
      </c>
      <c r="C63" s="40">
        <v>4400</v>
      </c>
      <c r="D63" s="40">
        <v>4400</v>
      </c>
      <c r="E63" s="49">
        <v>0</v>
      </c>
      <c r="F63" s="49">
        <v>475</v>
      </c>
      <c r="G63" s="49">
        <v>475</v>
      </c>
      <c r="H63" s="49">
        <v>0</v>
      </c>
      <c r="I63" s="49">
        <v>-475</v>
      </c>
      <c r="J63" s="49">
        <v>3925</v>
      </c>
      <c r="K63" s="49">
        <v>11</v>
      </c>
      <c r="L63" s="49">
        <v>4400</v>
      </c>
      <c r="M63" s="35"/>
    </row>
    <row r="64" spans="1:14" x14ac:dyDescent="0.2">
      <c r="A64" s="7"/>
      <c r="B64" s="42" t="s">
        <v>82</v>
      </c>
      <c r="C64" s="40">
        <v>31918</v>
      </c>
      <c r="D64" s="40">
        <v>31918</v>
      </c>
      <c r="E64" s="49">
        <v>0</v>
      </c>
      <c r="F64" s="49">
        <v>2666</v>
      </c>
      <c r="G64" s="49">
        <v>2666</v>
      </c>
      <c r="H64" s="49">
        <v>1000</v>
      </c>
      <c r="I64" s="49">
        <v>-1666</v>
      </c>
      <c r="J64" s="49">
        <v>29252</v>
      </c>
      <c r="K64" s="49">
        <v>8</v>
      </c>
      <c r="L64" s="49">
        <v>31918</v>
      </c>
      <c r="M64" s="45"/>
    </row>
    <row r="65" spans="1:14" x14ac:dyDescent="0.2">
      <c r="A65" s="7"/>
      <c r="B65" s="42" t="s">
        <v>91</v>
      </c>
      <c r="C65" s="40">
        <v>17530</v>
      </c>
      <c r="D65" s="40">
        <v>17530</v>
      </c>
      <c r="E65" s="49">
        <v>10</v>
      </c>
      <c r="F65" s="49">
        <v>-2967</v>
      </c>
      <c r="G65" s="49">
        <v>-2957</v>
      </c>
      <c r="H65" s="49">
        <v>1333</v>
      </c>
      <c r="I65" s="49">
        <v>4290</v>
      </c>
      <c r="J65" s="49">
        <v>20487</v>
      </c>
      <c r="K65" s="49">
        <v>-17</v>
      </c>
      <c r="L65" s="49">
        <v>17530</v>
      </c>
      <c r="M65" s="42" t="s">
        <v>135</v>
      </c>
    </row>
    <row r="66" spans="1:14" x14ac:dyDescent="0.2">
      <c r="A66" s="7"/>
      <c r="B66" s="42" t="s">
        <v>83</v>
      </c>
      <c r="C66" s="40">
        <v>44100</v>
      </c>
      <c r="D66" s="40">
        <v>44385</v>
      </c>
      <c r="E66" s="49">
        <v>0</v>
      </c>
      <c r="F66" s="49">
        <v>6340</v>
      </c>
      <c r="G66" s="49">
        <v>6340</v>
      </c>
      <c r="H66" s="49">
        <v>4564</v>
      </c>
      <c r="I66" s="49">
        <v>-1776</v>
      </c>
      <c r="J66" s="49">
        <v>38045</v>
      </c>
      <c r="K66" s="49">
        <v>14</v>
      </c>
      <c r="L66" s="49">
        <v>44100</v>
      </c>
      <c r="M66" s="17" t="s">
        <v>123</v>
      </c>
      <c r="N66" s="7"/>
    </row>
    <row r="67" spans="1:14" x14ac:dyDescent="0.2">
      <c r="A67" s="7"/>
      <c r="B67" s="42" t="s">
        <v>84</v>
      </c>
      <c r="C67" s="40">
        <v>7500</v>
      </c>
      <c r="D67" s="40">
        <v>7500</v>
      </c>
      <c r="E67" s="49">
        <v>0</v>
      </c>
      <c r="F67" s="49">
        <v>3413</v>
      </c>
      <c r="G67" s="49">
        <v>3413</v>
      </c>
      <c r="H67" s="49">
        <v>3192</v>
      </c>
      <c r="I67" s="49">
        <v>-221</v>
      </c>
      <c r="J67" s="49">
        <v>4087</v>
      </c>
      <c r="K67" s="49">
        <v>46</v>
      </c>
      <c r="L67" s="49">
        <v>7500</v>
      </c>
      <c r="M67" s="35"/>
    </row>
    <row r="68" spans="1:14" x14ac:dyDescent="0.2">
      <c r="A68" s="7"/>
      <c r="B68" s="42" t="s">
        <v>85</v>
      </c>
      <c r="C68" s="40">
        <v>25400</v>
      </c>
      <c r="D68" s="40">
        <v>25400</v>
      </c>
      <c r="E68" s="49">
        <v>0</v>
      </c>
      <c r="F68" s="49">
        <v>17007</v>
      </c>
      <c r="G68" s="49">
        <v>17007</v>
      </c>
      <c r="H68" s="49">
        <v>16700</v>
      </c>
      <c r="I68" s="49">
        <v>-307</v>
      </c>
      <c r="J68" s="49">
        <v>8393</v>
      </c>
      <c r="K68" s="49">
        <v>67</v>
      </c>
      <c r="L68" s="49">
        <v>25400</v>
      </c>
      <c r="M68" s="35"/>
    </row>
    <row r="69" spans="1:14" x14ac:dyDescent="0.2">
      <c r="A69" s="7"/>
      <c r="B69" s="17" t="s">
        <v>105</v>
      </c>
      <c r="C69" s="40">
        <v>3400</v>
      </c>
      <c r="D69" s="40">
        <v>3400</v>
      </c>
      <c r="E69" s="49">
        <v>0</v>
      </c>
      <c r="F69" s="49">
        <v>874</v>
      </c>
      <c r="G69" s="49">
        <v>874</v>
      </c>
      <c r="H69" s="49">
        <v>283</v>
      </c>
      <c r="I69" s="49">
        <v>-591</v>
      </c>
      <c r="J69" s="49">
        <v>2526</v>
      </c>
      <c r="K69" s="49">
        <v>26</v>
      </c>
      <c r="L69" s="49">
        <v>3400</v>
      </c>
      <c r="M69" s="35"/>
    </row>
    <row r="70" spans="1:14" x14ac:dyDescent="0.2">
      <c r="A70" s="7"/>
      <c r="B70" s="42" t="s">
        <v>100</v>
      </c>
      <c r="C70" s="40"/>
      <c r="D70" s="40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/>
      <c r="M70" s="17"/>
    </row>
    <row r="71" spans="1:14" x14ac:dyDescent="0.2">
      <c r="A71" s="7"/>
      <c r="B71" s="42" t="s">
        <v>107</v>
      </c>
      <c r="C71" s="40"/>
      <c r="D71" s="40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/>
      <c r="M71" s="35"/>
    </row>
    <row r="72" spans="1:14" x14ac:dyDescent="0.2">
      <c r="A72" s="7"/>
      <c r="B72" s="50" t="s">
        <v>15</v>
      </c>
      <c r="C72" s="47">
        <f>SUM(C59:C71)</f>
        <v>171930</v>
      </c>
      <c r="D72" s="47">
        <f>SUM(D59:D71)</f>
        <v>172215</v>
      </c>
      <c r="E72" s="47">
        <f>SUM(E59:E71)</f>
        <v>470</v>
      </c>
      <c r="F72" s="47">
        <f>SUM(F59:F71)</f>
        <v>35418</v>
      </c>
      <c r="G72" s="47">
        <f>SUM(G59:G71)</f>
        <v>35888</v>
      </c>
      <c r="H72" s="47">
        <f>SUM(H59:H71)</f>
        <v>31285</v>
      </c>
      <c r="I72" s="47">
        <f>SUM(I59:I71)</f>
        <v>-4603</v>
      </c>
      <c r="J72" s="47">
        <f>SUM(J59:J71)</f>
        <v>136327</v>
      </c>
      <c r="K72" s="47">
        <f>SUM(K59:K71)</f>
        <v>230</v>
      </c>
      <c r="L72" s="47">
        <f>SUM(L59:L71)</f>
        <v>171930</v>
      </c>
      <c r="M72" s="17"/>
    </row>
    <row r="73" spans="1:14" x14ac:dyDescent="0.2">
      <c r="A73" s="7"/>
      <c r="B73" s="45"/>
      <c r="C73" s="40"/>
      <c r="D73" s="40"/>
      <c r="E73" s="49"/>
      <c r="F73" s="49"/>
      <c r="G73" s="49"/>
      <c r="H73" s="49"/>
      <c r="I73" s="49"/>
      <c r="J73" s="49"/>
      <c r="K73" s="49"/>
      <c r="L73" s="49"/>
      <c r="M73" s="17"/>
    </row>
    <row r="74" spans="1:14" ht="13.5" thickBot="1" x14ac:dyDescent="0.25">
      <c r="A74" s="7"/>
      <c r="B74" s="68" t="s">
        <v>34</v>
      </c>
      <c r="C74" s="51">
        <f>C47+C56+C72</f>
        <v>1071462</v>
      </c>
      <c r="D74" s="51">
        <f>D47+D56+D72</f>
        <v>1071747</v>
      </c>
      <c r="E74" s="51">
        <f>E47+E56+E72</f>
        <v>900</v>
      </c>
      <c r="F74" s="51">
        <f>F47+F56+F72</f>
        <v>190935</v>
      </c>
      <c r="G74" s="51">
        <f>G47+G56+G72</f>
        <v>191835</v>
      </c>
      <c r="H74" s="51">
        <f>H47+H56+H72</f>
        <v>109870</v>
      </c>
      <c r="I74" s="51">
        <f>I47+I56+I72</f>
        <v>-81965</v>
      </c>
      <c r="J74" s="51">
        <f>J47+J56+J72</f>
        <v>879912</v>
      </c>
      <c r="K74" s="51">
        <v>18</v>
      </c>
      <c r="L74" s="51">
        <f>L47+L56+L72</f>
        <v>1078752</v>
      </c>
      <c r="M74" s="17"/>
    </row>
    <row r="75" spans="1:14" x14ac:dyDescent="0.2">
      <c r="A75" s="7"/>
      <c r="B75" s="35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17"/>
    </row>
    <row r="76" spans="1:14" x14ac:dyDescent="0.2">
      <c r="A76" s="7"/>
      <c r="B76" s="35"/>
      <c r="C76" s="40"/>
      <c r="D76" s="40"/>
      <c r="E76" s="49"/>
      <c r="F76" s="49"/>
      <c r="G76" s="49"/>
      <c r="H76" s="49"/>
      <c r="I76" s="49"/>
      <c r="J76" s="49"/>
      <c r="K76" s="49"/>
      <c r="L76" s="49"/>
      <c r="M76" s="17"/>
    </row>
    <row r="77" spans="1:14" x14ac:dyDescent="0.2">
      <c r="A77" s="7"/>
      <c r="B77" s="35" t="s">
        <v>31</v>
      </c>
      <c r="C77" s="40"/>
      <c r="D77" s="40"/>
      <c r="E77" s="49"/>
      <c r="F77" s="49"/>
      <c r="G77" s="49"/>
      <c r="H77" s="49"/>
      <c r="I77" s="49"/>
      <c r="J77" s="49"/>
      <c r="K77" s="49"/>
      <c r="L77" s="49"/>
      <c r="M77" s="17"/>
    </row>
    <row r="78" spans="1:14" x14ac:dyDescent="0.2">
      <c r="A78" s="7"/>
      <c r="B78" s="42" t="s">
        <v>21</v>
      </c>
      <c r="C78" s="40">
        <v>0</v>
      </c>
      <c r="D78" s="40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17"/>
    </row>
    <row r="79" spans="1:14" x14ac:dyDescent="0.2">
      <c r="A79" s="7"/>
      <c r="B79" s="42" t="s">
        <v>27</v>
      </c>
      <c r="C79" s="40">
        <v>0</v>
      </c>
      <c r="D79" s="40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17"/>
    </row>
    <row r="80" spans="1:14" x14ac:dyDescent="0.2">
      <c r="A80" s="7"/>
      <c r="B80" s="42"/>
      <c r="C80" s="40"/>
      <c r="D80" s="40"/>
      <c r="E80" s="49"/>
      <c r="F80" s="49"/>
      <c r="G80" s="49"/>
      <c r="H80" s="49"/>
      <c r="I80" s="49"/>
      <c r="J80" s="49"/>
      <c r="K80" s="49"/>
      <c r="L80" s="49"/>
      <c r="M80" s="17"/>
    </row>
    <row r="81" spans="1:13" ht="13.5" thickBot="1" x14ac:dyDescent="0.25">
      <c r="A81" s="7"/>
      <c r="B81" s="69" t="s">
        <v>26</v>
      </c>
      <c r="C81" s="51">
        <f>C74+C78+C79</f>
        <v>1071462</v>
      </c>
      <c r="D81" s="51">
        <f t="shared" ref="D81:L81" si="2">D74+D78+D79</f>
        <v>1071747</v>
      </c>
      <c r="E81" s="51">
        <f t="shared" si="2"/>
        <v>900</v>
      </c>
      <c r="F81" s="51">
        <f t="shared" si="2"/>
        <v>190935</v>
      </c>
      <c r="G81" s="51">
        <f t="shared" si="2"/>
        <v>191835</v>
      </c>
      <c r="H81" s="51">
        <f t="shared" si="2"/>
        <v>109870</v>
      </c>
      <c r="I81" s="51">
        <f t="shared" si="2"/>
        <v>-81965</v>
      </c>
      <c r="J81" s="51">
        <f t="shared" si="2"/>
        <v>879912</v>
      </c>
      <c r="K81" s="51">
        <f t="shared" si="2"/>
        <v>18</v>
      </c>
      <c r="L81" s="51">
        <f t="shared" si="2"/>
        <v>1078752</v>
      </c>
      <c r="M81" s="17"/>
    </row>
    <row r="82" spans="1:13" x14ac:dyDescent="0.2">
      <c r="A82" s="7"/>
      <c r="B82" s="45"/>
      <c r="C82" s="48"/>
      <c r="D82" s="49"/>
      <c r="E82" s="49"/>
      <c r="F82" s="49"/>
      <c r="G82" s="49"/>
      <c r="H82" s="49"/>
      <c r="I82" s="49"/>
      <c r="J82" s="49"/>
      <c r="K82" s="49"/>
      <c r="L82" s="49"/>
      <c r="M82" s="17"/>
    </row>
    <row r="83" spans="1:13" x14ac:dyDescent="0.2">
      <c r="A83" s="7"/>
      <c r="B83" s="45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17"/>
    </row>
    <row r="84" spans="1:13" x14ac:dyDescent="0.2">
      <c r="A84" s="7"/>
      <c r="B84" s="55" t="s">
        <v>43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17"/>
    </row>
    <row r="85" spans="1:13" ht="7.5" customHeight="1" x14ac:dyDescent="0.2">
      <c r="A85" s="7"/>
      <c r="B85" s="45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17"/>
    </row>
    <row r="86" spans="1:13" x14ac:dyDescent="0.2">
      <c r="A86" s="7"/>
      <c r="B86" s="17" t="s">
        <v>68</v>
      </c>
      <c r="C86" s="40">
        <f>C33-C74-C8-C9</f>
        <v>-52237</v>
      </c>
      <c r="D86" s="40">
        <f>D33-D74-D8-D9</f>
        <v>-117603.5</v>
      </c>
      <c r="E86" s="40"/>
      <c r="F86" s="40"/>
      <c r="G86" s="40"/>
      <c r="H86" s="40"/>
      <c r="I86" s="40"/>
      <c r="J86" s="40"/>
      <c r="K86" s="40"/>
      <c r="L86" s="40">
        <f>L33-L74-L8-L9</f>
        <v>-58148</v>
      </c>
      <c r="M86" s="17"/>
    </row>
    <row r="87" spans="1:13" ht="6" customHeight="1" x14ac:dyDescent="0.2">
      <c r="A87" s="7"/>
      <c r="B87" s="17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17"/>
    </row>
    <row r="88" spans="1:13" x14ac:dyDescent="0.2">
      <c r="A88" s="7"/>
      <c r="B88" s="17" t="s">
        <v>46</v>
      </c>
      <c r="C88" s="40">
        <f>C9</f>
        <v>92360</v>
      </c>
      <c r="D88" s="40">
        <f>D9</f>
        <v>92360</v>
      </c>
      <c r="E88" s="40"/>
      <c r="F88" s="40"/>
      <c r="G88" s="40"/>
      <c r="H88" s="40"/>
      <c r="I88" s="40"/>
      <c r="J88" s="40"/>
      <c r="K88" s="40"/>
      <c r="L88" s="40">
        <f>L9</f>
        <v>92360</v>
      </c>
      <c r="M88" s="17"/>
    </row>
    <row r="89" spans="1:13" ht="6" customHeight="1" x14ac:dyDescent="0.2">
      <c r="A89" s="7"/>
      <c r="B89" s="17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17"/>
    </row>
    <row r="90" spans="1:13" ht="12.75" customHeight="1" x14ac:dyDescent="0.2">
      <c r="A90" s="7"/>
      <c r="B90" s="17" t="s">
        <v>47</v>
      </c>
      <c r="C90" s="40">
        <f>C8</f>
        <v>30311</v>
      </c>
      <c r="D90" s="40">
        <f>D8</f>
        <v>30311</v>
      </c>
      <c r="E90" s="40"/>
      <c r="F90" s="40"/>
      <c r="G90" s="40"/>
      <c r="H90" s="40"/>
      <c r="I90" s="40"/>
      <c r="J90" s="40"/>
      <c r="K90" s="40"/>
      <c r="L90" s="40">
        <f>L8</f>
        <v>30311</v>
      </c>
      <c r="M90" s="17"/>
    </row>
    <row r="91" spans="1:13" ht="6" customHeight="1" x14ac:dyDescent="0.2">
      <c r="A91" s="7"/>
      <c r="B91" s="17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17"/>
    </row>
    <row r="92" spans="1:13" ht="13.5" thickBot="1" x14ac:dyDescent="0.25">
      <c r="A92" s="7"/>
      <c r="B92" s="17" t="s">
        <v>40</v>
      </c>
      <c r="C92" s="56">
        <f>SUM(C86:C90)</f>
        <v>70434</v>
      </c>
      <c r="D92" s="56">
        <f>SUM(D86:D90)</f>
        <v>5067.5</v>
      </c>
      <c r="E92" s="40"/>
      <c r="F92" s="40"/>
      <c r="G92" s="40"/>
      <c r="H92" s="40"/>
      <c r="I92" s="40"/>
      <c r="J92" s="40"/>
      <c r="K92" s="40"/>
      <c r="L92" s="56">
        <f>SUM(L86:L90)</f>
        <v>64523</v>
      </c>
      <c r="M92" s="17"/>
    </row>
    <row r="93" spans="1:13" ht="13.5" thickTop="1" x14ac:dyDescent="0.2">
      <c r="A93" s="7"/>
      <c r="B93" s="17"/>
      <c r="C93" s="48"/>
      <c r="D93" s="48"/>
      <c r="E93" s="40"/>
      <c r="F93" s="40"/>
      <c r="G93" s="40"/>
      <c r="H93" s="40"/>
      <c r="I93" s="40"/>
      <c r="J93" s="40"/>
      <c r="K93" s="40"/>
      <c r="L93" s="57"/>
      <c r="M93" s="17"/>
    </row>
    <row r="94" spans="1:13" x14ac:dyDescent="0.2">
      <c r="A94" s="7"/>
      <c r="B94" s="17"/>
      <c r="C94" s="48"/>
      <c r="D94" s="48"/>
      <c r="E94" s="40"/>
      <c r="F94" s="40"/>
      <c r="G94" s="58"/>
      <c r="H94" s="40"/>
      <c r="I94" s="40"/>
      <c r="J94" s="40"/>
      <c r="K94" s="40"/>
      <c r="L94" s="57"/>
      <c r="M94" s="17"/>
    </row>
    <row r="95" spans="1:13" x14ac:dyDescent="0.2">
      <c r="A95" s="7"/>
      <c r="B95" s="17"/>
      <c r="C95" s="48"/>
      <c r="D95" s="48"/>
      <c r="E95" s="48"/>
      <c r="F95" s="48"/>
      <c r="G95" s="40"/>
      <c r="H95" s="48"/>
      <c r="I95" s="48"/>
      <c r="J95" s="48"/>
      <c r="K95" s="48"/>
      <c r="L95" s="48"/>
      <c r="M95" s="17"/>
    </row>
    <row r="96" spans="1:13" x14ac:dyDescent="0.2">
      <c r="A96" s="7"/>
      <c r="B96" s="59" t="s">
        <v>23</v>
      </c>
      <c r="C96" s="60"/>
      <c r="D96" s="60"/>
      <c r="E96" s="60"/>
      <c r="F96" s="60"/>
      <c r="G96" s="60"/>
      <c r="H96" s="60"/>
      <c r="I96" s="60"/>
      <c r="J96" s="60"/>
      <c r="K96" s="61"/>
      <c r="L96" s="60"/>
      <c r="M96" s="62"/>
    </row>
    <row r="97" spans="1:13" ht="12.75" customHeight="1" x14ac:dyDescent="0.2">
      <c r="A97" s="7"/>
      <c r="B97" s="45" t="s">
        <v>139</v>
      </c>
      <c r="C97" s="43"/>
      <c r="D97" s="43"/>
      <c r="E97" s="40"/>
      <c r="F97" s="40"/>
      <c r="G97" s="40"/>
      <c r="H97" s="40"/>
      <c r="I97" s="40"/>
      <c r="J97" s="40"/>
      <c r="K97" s="40"/>
      <c r="L97" s="40"/>
      <c r="M97" s="17"/>
    </row>
    <row r="98" spans="1:13" ht="12.75" customHeight="1" x14ac:dyDescent="0.2">
      <c r="A98" s="7"/>
      <c r="B98" s="17" t="s">
        <v>108</v>
      </c>
      <c r="C98" s="40">
        <v>30415</v>
      </c>
      <c r="D98" s="40">
        <v>30415</v>
      </c>
      <c r="E98" s="40"/>
      <c r="F98" s="40"/>
      <c r="G98" s="40"/>
      <c r="H98" s="40"/>
      <c r="I98" s="63"/>
      <c r="J98" s="48"/>
      <c r="K98" s="40"/>
      <c r="L98" s="40">
        <v>30415</v>
      </c>
      <c r="M98" s="17"/>
    </row>
    <row r="99" spans="1:13" ht="12.75" customHeight="1" x14ac:dyDescent="0.2">
      <c r="A99" s="7"/>
      <c r="B99" s="42" t="s">
        <v>126</v>
      </c>
      <c r="C99" s="40">
        <v>6786</v>
      </c>
      <c r="D99" s="40">
        <v>6786</v>
      </c>
      <c r="E99" s="40"/>
      <c r="F99" s="40"/>
      <c r="G99" s="40"/>
      <c r="H99" s="40"/>
      <c r="I99" s="40"/>
      <c r="J99" s="40"/>
      <c r="K99" s="40"/>
      <c r="L99" s="40">
        <v>6786</v>
      </c>
      <c r="M99" s="17"/>
    </row>
    <row r="100" spans="1:13" ht="12.75" customHeight="1" x14ac:dyDescent="0.2">
      <c r="A100" s="7"/>
      <c r="B100" s="46" t="s">
        <v>29</v>
      </c>
      <c r="C100" s="47">
        <f>SUM(C98+C99)</f>
        <v>37201</v>
      </c>
      <c r="D100" s="47">
        <f>SUM(D98:D99)</f>
        <v>37201</v>
      </c>
      <c r="E100" s="64"/>
      <c r="F100" s="64"/>
      <c r="G100" s="64"/>
      <c r="H100" s="64"/>
      <c r="I100" s="64"/>
      <c r="J100" s="64"/>
      <c r="K100" s="64"/>
      <c r="L100" s="47">
        <f>SUM(L98+L99)</f>
        <v>37201</v>
      </c>
      <c r="M100" s="17"/>
    </row>
    <row r="101" spans="1:13" x14ac:dyDescent="0.2">
      <c r="A101" s="7"/>
      <c r="B101" s="17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17"/>
    </row>
    <row r="102" spans="1:13" ht="12.75" customHeight="1" x14ac:dyDescent="0.2">
      <c r="A102" s="7"/>
      <c r="B102" s="45" t="s">
        <v>67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M102" s="17"/>
    </row>
    <row r="103" spans="1:13" ht="12.75" customHeight="1" x14ac:dyDescent="0.2">
      <c r="A103" s="7"/>
      <c r="B103" s="42" t="s">
        <v>71</v>
      </c>
      <c r="C103" s="40">
        <v>0</v>
      </c>
      <c r="D103" s="49">
        <v>0</v>
      </c>
      <c r="E103" s="49"/>
      <c r="F103" s="49"/>
      <c r="G103" s="49"/>
      <c r="H103" s="49"/>
      <c r="I103" s="49"/>
      <c r="J103" s="49"/>
      <c r="K103" s="49"/>
      <c r="L103" s="40">
        <v>0</v>
      </c>
      <c r="M103" s="17"/>
    </row>
    <row r="104" spans="1:13" ht="12.75" customHeight="1" x14ac:dyDescent="0.2">
      <c r="A104" s="7"/>
      <c r="B104" s="42" t="s">
        <v>72</v>
      </c>
      <c r="C104" s="40">
        <v>0</v>
      </c>
      <c r="D104" s="49">
        <v>0</v>
      </c>
      <c r="E104" s="49"/>
      <c r="F104" s="49"/>
      <c r="G104" s="49"/>
      <c r="H104" s="49"/>
      <c r="I104" s="49"/>
      <c r="J104" s="49"/>
      <c r="K104" s="49"/>
      <c r="L104" s="40">
        <v>0</v>
      </c>
      <c r="M104" s="17"/>
    </row>
    <row r="105" spans="1:13" ht="12.75" customHeight="1" x14ac:dyDescent="0.2">
      <c r="A105" s="7"/>
      <c r="B105" s="42" t="s">
        <v>73</v>
      </c>
      <c r="C105" s="40">
        <v>0</v>
      </c>
      <c r="D105" s="49">
        <v>0</v>
      </c>
      <c r="E105" s="49"/>
      <c r="F105" s="49"/>
      <c r="G105" s="49"/>
      <c r="H105" s="49"/>
      <c r="I105" s="49"/>
      <c r="J105" s="49"/>
      <c r="K105" s="49"/>
      <c r="L105" s="65">
        <v>0</v>
      </c>
      <c r="M105" s="35"/>
    </row>
    <row r="106" spans="1:13" ht="12.75" customHeight="1" x14ac:dyDescent="0.2">
      <c r="A106" s="7"/>
      <c r="B106" s="46" t="s">
        <v>35</v>
      </c>
      <c r="C106" s="47">
        <f>SUM(C103:C105)</f>
        <v>0</v>
      </c>
      <c r="D106" s="47">
        <f t="shared" ref="D106:L106" si="3">SUM(D103:D105)</f>
        <v>0</v>
      </c>
      <c r="E106" s="47"/>
      <c r="F106" s="47"/>
      <c r="G106" s="47"/>
      <c r="H106" s="47"/>
      <c r="I106" s="47"/>
      <c r="J106" s="47"/>
      <c r="K106" s="47"/>
      <c r="L106" s="47">
        <f t="shared" si="3"/>
        <v>0</v>
      </c>
      <c r="M106" s="35"/>
    </row>
    <row r="107" spans="1:13" ht="12.75" customHeight="1" x14ac:dyDescent="0.2">
      <c r="A107" s="7"/>
      <c r="B107" s="45"/>
      <c r="C107" s="48"/>
      <c r="D107" s="49"/>
      <c r="E107" s="49"/>
      <c r="F107" s="49"/>
      <c r="G107" s="49"/>
      <c r="H107" s="49"/>
      <c r="I107" s="49"/>
      <c r="J107" s="49"/>
      <c r="K107" s="49"/>
      <c r="L107" s="48"/>
      <c r="M107" s="17"/>
    </row>
    <row r="108" spans="1:13" ht="12.75" customHeight="1" thickBot="1" x14ac:dyDescent="0.25">
      <c r="A108" s="7"/>
      <c r="B108" s="69" t="s">
        <v>110</v>
      </c>
      <c r="C108" s="51">
        <f>SUM(C100+C106)</f>
        <v>37201</v>
      </c>
      <c r="D108" s="51">
        <f>SUM(D100+D106)</f>
        <v>37201</v>
      </c>
      <c r="E108" s="70"/>
      <c r="F108" s="70"/>
      <c r="G108" s="70"/>
      <c r="H108" s="70"/>
      <c r="I108" s="70"/>
      <c r="J108" s="70"/>
      <c r="K108" s="70"/>
      <c r="L108" s="51">
        <f>SUM(L100+L106)</f>
        <v>37201</v>
      </c>
      <c r="M108" s="17"/>
    </row>
    <row r="109" spans="1:13" ht="12.75" customHeight="1" x14ac:dyDescent="0.2">
      <c r="A109" s="7"/>
      <c r="B109" s="45"/>
      <c r="C109" s="48"/>
      <c r="D109" s="49"/>
      <c r="E109" s="49"/>
      <c r="F109" s="49"/>
      <c r="G109" s="49"/>
      <c r="H109" s="49"/>
      <c r="I109" s="49"/>
      <c r="J109" s="49"/>
      <c r="K109" s="49"/>
      <c r="L109" s="48"/>
      <c r="M109" s="17"/>
    </row>
    <row r="110" spans="1:13" x14ac:dyDescent="0.2">
      <c r="A110" s="7"/>
      <c r="B110" s="45" t="s">
        <v>88</v>
      </c>
      <c r="C110" s="40"/>
      <c r="D110" s="49"/>
      <c r="E110" s="49"/>
      <c r="F110" s="49"/>
      <c r="G110" s="49"/>
      <c r="H110" s="49"/>
      <c r="I110" s="49"/>
      <c r="J110" s="49"/>
      <c r="K110" s="49"/>
      <c r="L110" s="48"/>
      <c r="M110" s="17"/>
    </row>
    <row r="111" spans="1:13" x14ac:dyDescent="0.2">
      <c r="A111" s="7"/>
      <c r="B111" s="42" t="s">
        <v>109</v>
      </c>
      <c r="C111" s="40">
        <v>36978</v>
      </c>
      <c r="D111" s="49">
        <v>36978</v>
      </c>
      <c r="E111" s="49"/>
      <c r="F111" s="49"/>
      <c r="G111" s="49"/>
      <c r="H111" s="49"/>
      <c r="I111" s="49"/>
      <c r="J111" s="49"/>
      <c r="K111" s="49"/>
      <c r="L111" s="13">
        <v>36978</v>
      </c>
      <c r="M111" s="35"/>
    </row>
    <row r="112" spans="1:13" x14ac:dyDescent="0.2">
      <c r="A112" s="7"/>
      <c r="B112" s="66" t="s">
        <v>118</v>
      </c>
      <c r="C112" s="40"/>
      <c r="D112" s="49"/>
      <c r="E112" s="49"/>
      <c r="F112" s="49"/>
      <c r="G112" s="49"/>
      <c r="H112" s="49"/>
      <c r="I112" s="49"/>
      <c r="J112" s="49"/>
      <c r="K112" s="49"/>
      <c r="L112" s="40"/>
      <c r="M112" s="17"/>
    </row>
    <row r="113" spans="1:13" x14ac:dyDescent="0.2">
      <c r="A113" s="7"/>
      <c r="B113" s="66" t="s">
        <v>119</v>
      </c>
      <c r="C113" s="48"/>
      <c r="D113" s="49"/>
      <c r="E113" s="49"/>
      <c r="F113" s="49"/>
      <c r="G113" s="49"/>
      <c r="H113" s="49"/>
      <c r="I113" s="49"/>
      <c r="J113" s="49"/>
      <c r="K113" s="49"/>
      <c r="L113" s="40"/>
      <c r="M113" s="17"/>
    </row>
    <row r="114" spans="1:13" ht="13.5" thickBot="1" x14ac:dyDescent="0.25">
      <c r="A114" s="7"/>
      <c r="B114" s="69" t="s">
        <v>36</v>
      </c>
      <c r="C114" s="51">
        <v>36978</v>
      </c>
      <c r="D114" s="51">
        <v>36978</v>
      </c>
      <c r="E114" s="70"/>
      <c r="F114" s="70"/>
      <c r="G114" s="70"/>
      <c r="H114" s="70"/>
      <c r="I114" s="70"/>
      <c r="J114" s="70"/>
      <c r="K114" s="70"/>
      <c r="L114" s="51">
        <v>36978</v>
      </c>
      <c r="M114" s="35"/>
    </row>
    <row r="115" spans="1:13" x14ac:dyDescent="0.2">
      <c r="A115" s="7"/>
      <c r="B115" s="45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17"/>
    </row>
    <row r="116" spans="1:13" x14ac:dyDescent="0.2">
      <c r="A116" s="7"/>
      <c r="B116" s="45" t="s">
        <v>77</v>
      </c>
      <c r="C116" s="48"/>
      <c r="D116" s="49"/>
      <c r="E116" s="49"/>
      <c r="F116" s="49"/>
      <c r="G116" s="49"/>
      <c r="H116" s="49"/>
      <c r="I116" s="49"/>
      <c r="J116" s="49"/>
      <c r="K116" s="49"/>
      <c r="L116" s="48"/>
      <c r="M116" s="17"/>
    </row>
    <row r="117" spans="1:13" x14ac:dyDescent="0.2">
      <c r="A117" s="7"/>
      <c r="B117" s="42" t="s">
        <v>27</v>
      </c>
      <c r="C117" s="40">
        <v>0</v>
      </c>
      <c r="D117" s="49">
        <v>0</v>
      </c>
      <c r="E117" s="49"/>
      <c r="F117" s="49"/>
      <c r="G117" s="49"/>
      <c r="H117" s="49"/>
      <c r="I117" s="49"/>
      <c r="J117" s="49"/>
      <c r="K117" s="49"/>
      <c r="L117" s="48">
        <v>0</v>
      </c>
      <c r="M117" s="17"/>
    </row>
    <row r="118" spans="1:13" x14ac:dyDescent="0.2">
      <c r="A118" s="7"/>
      <c r="B118" s="42"/>
      <c r="C118" s="48"/>
      <c r="D118" s="49"/>
      <c r="E118" s="49"/>
      <c r="F118" s="49"/>
      <c r="G118" s="49"/>
      <c r="H118" s="49"/>
      <c r="I118" s="49"/>
      <c r="J118" s="49"/>
      <c r="K118" s="49"/>
      <c r="L118" s="48"/>
      <c r="M118" s="17"/>
    </row>
    <row r="119" spans="1:13" ht="13.5" thickBot="1" x14ac:dyDescent="0.25">
      <c r="A119" s="7"/>
      <c r="B119" s="69" t="s">
        <v>26</v>
      </c>
      <c r="C119" s="51">
        <f>C114+C117</f>
        <v>36978</v>
      </c>
      <c r="D119" s="51">
        <f t="shared" ref="D119:L119" si="4">D114+D117</f>
        <v>36978</v>
      </c>
      <c r="E119" s="51"/>
      <c r="F119" s="51"/>
      <c r="G119" s="51"/>
      <c r="H119" s="51"/>
      <c r="I119" s="51"/>
      <c r="J119" s="51"/>
      <c r="K119" s="51"/>
      <c r="L119" s="51">
        <f t="shared" si="4"/>
        <v>36978</v>
      </c>
      <c r="M119" s="17"/>
    </row>
    <row r="120" spans="1:13" x14ac:dyDescent="0.2">
      <c r="A120" s="7"/>
      <c r="B120" s="45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17"/>
    </row>
    <row r="121" spans="1:13" x14ac:dyDescent="0.2">
      <c r="A121" s="7"/>
      <c r="B121" s="17"/>
      <c r="C121" s="48"/>
      <c r="D121" s="48"/>
      <c r="E121" s="40"/>
      <c r="F121" s="40"/>
      <c r="G121" s="40"/>
      <c r="H121" s="40"/>
      <c r="I121" s="40"/>
      <c r="J121" s="40"/>
      <c r="K121" s="40"/>
      <c r="L121" s="48"/>
      <c r="M121" s="17"/>
    </row>
    <row r="122" spans="1:13" x14ac:dyDescent="0.2">
      <c r="A122" s="7"/>
      <c r="B122" s="67" t="s">
        <v>136</v>
      </c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17"/>
    </row>
    <row r="123" spans="1:13" ht="7.5" customHeight="1" x14ac:dyDescent="0.2">
      <c r="A123" s="7"/>
      <c r="B123" s="1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17"/>
    </row>
    <row r="124" spans="1:13" x14ac:dyDescent="0.2">
      <c r="A124" s="7"/>
      <c r="B124" s="17" t="s">
        <v>68</v>
      </c>
      <c r="C124" s="40">
        <f>C99-C114</f>
        <v>-30192</v>
      </c>
      <c r="D124" s="40">
        <f>D99-D114</f>
        <v>-30192</v>
      </c>
      <c r="E124" s="40"/>
      <c r="F124" s="40"/>
      <c r="G124" s="40"/>
      <c r="H124" s="40"/>
      <c r="I124" s="40"/>
      <c r="J124" s="40"/>
      <c r="K124" s="40"/>
      <c r="L124" s="40">
        <f>L99-L114</f>
        <v>-30192</v>
      </c>
      <c r="M124" s="17"/>
    </row>
    <row r="125" spans="1:13" ht="6" customHeight="1" x14ac:dyDescent="0.2">
      <c r="A125" s="7"/>
      <c r="B125" s="17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17"/>
    </row>
    <row r="126" spans="1:13" ht="12.75" customHeight="1" x14ac:dyDescent="0.2">
      <c r="A126" s="7"/>
      <c r="B126" s="17" t="s">
        <v>78</v>
      </c>
      <c r="C126" s="40">
        <f>C98</f>
        <v>30415</v>
      </c>
      <c r="D126" s="40">
        <f>D98</f>
        <v>30415</v>
      </c>
      <c r="E126" s="40"/>
      <c r="F126" s="40"/>
      <c r="G126" s="40"/>
      <c r="H126" s="40"/>
      <c r="I126" s="40"/>
      <c r="J126" s="40"/>
      <c r="K126" s="40"/>
      <c r="L126" s="40">
        <f t="shared" ref="L126" si="5">L98</f>
        <v>30415</v>
      </c>
      <c r="M126" s="17"/>
    </row>
    <row r="127" spans="1:13" ht="6" customHeight="1" x14ac:dyDescent="0.2">
      <c r="A127" s="7"/>
      <c r="B127" s="17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17"/>
    </row>
    <row r="128" spans="1:13" ht="13.5" thickBot="1" x14ac:dyDescent="0.25">
      <c r="A128" s="7"/>
      <c r="B128" s="17" t="s">
        <v>117</v>
      </c>
      <c r="C128" s="56">
        <f>SUM(C124:C126)</f>
        <v>223</v>
      </c>
      <c r="D128" s="56">
        <f>SUM(D124:D126)</f>
        <v>223</v>
      </c>
      <c r="E128" s="40"/>
      <c r="F128" s="40"/>
      <c r="G128" s="40"/>
      <c r="H128" s="40"/>
      <c r="I128" s="40"/>
      <c r="J128" s="40"/>
      <c r="K128" s="40"/>
      <c r="L128" s="56">
        <f>SUM(L124:L126)</f>
        <v>223</v>
      </c>
      <c r="M128" s="17"/>
    </row>
    <row r="129" spans="1:13" ht="13.5" thickTop="1" x14ac:dyDescent="0.2">
      <c r="A129" s="7"/>
      <c r="B129" s="8"/>
      <c r="C129" s="7"/>
      <c r="D129" s="10"/>
      <c r="E129" s="10"/>
      <c r="F129" s="10"/>
      <c r="G129" s="10"/>
      <c r="H129" s="10"/>
      <c r="I129" s="10"/>
      <c r="J129" s="10"/>
      <c r="K129" s="10"/>
      <c r="L129" s="7"/>
      <c r="M129" s="7"/>
    </row>
    <row r="130" spans="1:13" x14ac:dyDescent="0.2">
      <c r="A130" s="7"/>
      <c r="B130" s="8"/>
      <c r="C130" s="7"/>
      <c r="D130" s="10"/>
      <c r="E130" s="10"/>
      <c r="F130" s="10"/>
      <c r="G130" s="10"/>
      <c r="H130" s="10"/>
      <c r="I130" s="10"/>
      <c r="J130" s="10"/>
      <c r="K130" s="10"/>
      <c r="L130" s="7"/>
      <c r="M130" s="7"/>
    </row>
    <row r="131" spans="1:13" x14ac:dyDescent="0.2">
      <c r="A131" s="7"/>
      <c r="B131" s="7"/>
      <c r="C131" s="7"/>
      <c r="D131" s="10"/>
      <c r="E131" s="10"/>
      <c r="F131" s="10"/>
      <c r="G131" s="10"/>
      <c r="H131" s="10"/>
      <c r="I131" s="10"/>
      <c r="J131" s="10"/>
      <c r="K131" s="10"/>
      <c r="L131" s="7"/>
      <c r="M131" s="7"/>
    </row>
    <row r="132" spans="1:13" ht="13.5" thickBot="1" x14ac:dyDescent="0.25">
      <c r="A132" s="7"/>
      <c r="B132" s="7"/>
      <c r="C132" s="7"/>
      <c r="D132" s="10"/>
      <c r="E132" s="10"/>
      <c r="F132" s="10"/>
      <c r="G132" s="10"/>
      <c r="H132" s="10"/>
      <c r="I132" s="10"/>
      <c r="J132" s="10"/>
      <c r="K132" s="10"/>
      <c r="L132" s="7"/>
      <c r="M132" s="7"/>
    </row>
    <row r="133" spans="1:13" x14ac:dyDescent="0.2">
      <c r="A133" s="7"/>
      <c r="B133" s="18"/>
      <c r="C133" s="19"/>
      <c r="D133" s="20"/>
      <c r="E133" s="20"/>
      <c r="F133" s="20"/>
      <c r="G133" s="20"/>
      <c r="H133" s="20"/>
      <c r="I133" s="20"/>
      <c r="J133" s="20"/>
      <c r="K133" s="75"/>
      <c r="L133" s="7"/>
      <c r="M133" s="7"/>
    </row>
    <row r="134" spans="1:13" ht="15.75" x14ac:dyDescent="0.25">
      <c r="A134" s="7"/>
      <c r="B134" s="71" t="s">
        <v>55</v>
      </c>
      <c r="C134" s="7"/>
      <c r="D134" s="10"/>
      <c r="E134" s="10"/>
      <c r="F134" s="10"/>
      <c r="G134" s="10"/>
      <c r="H134" s="10"/>
      <c r="I134" s="10"/>
      <c r="J134" s="10"/>
      <c r="K134" s="76"/>
      <c r="L134" s="7"/>
      <c r="M134" s="7"/>
    </row>
    <row r="135" spans="1:13" x14ac:dyDescent="0.2">
      <c r="A135" s="7"/>
      <c r="B135" s="21"/>
      <c r="C135" s="7"/>
      <c r="D135" s="10"/>
      <c r="E135" s="10"/>
      <c r="F135" s="10"/>
      <c r="G135" s="10"/>
      <c r="H135" s="10"/>
      <c r="I135" s="10"/>
      <c r="J135" s="10"/>
      <c r="K135" s="76"/>
      <c r="L135" s="7"/>
      <c r="M135" s="7"/>
    </row>
    <row r="136" spans="1:13" x14ac:dyDescent="0.2">
      <c r="A136" s="7"/>
      <c r="B136" s="72" t="s">
        <v>140</v>
      </c>
      <c r="C136" s="7"/>
      <c r="D136" s="10"/>
      <c r="E136" s="10"/>
      <c r="F136" s="10"/>
      <c r="G136" s="10"/>
      <c r="H136" s="10"/>
      <c r="I136" s="10"/>
      <c r="J136" s="10"/>
      <c r="K136" s="76"/>
      <c r="L136" s="7"/>
      <c r="M136" s="7"/>
    </row>
    <row r="137" spans="1:13" x14ac:dyDescent="0.2">
      <c r="A137" s="7"/>
      <c r="B137" s="72" t="s">
        <v>56</v>
      </c>
      <c r="C137" s="7"/>
      <c r="D137" s="10"/>
      <c r="E137" s="10"/>
      <c r="F137" s="10"/>
      <c r="G137" s="10"/>
      <c r="H137" s="10"/>
      <c r="I137" s="10"/>
      <c r="J137" s="10"/>
      <c r="K137" s="76"/>
      <c r="L137" s="7"/>
      <c r="M137" s="7"/>
    </row>
    <row r="138" spans="1:13" x14ac:dyDescent="0.2">
      <c r="A138" s="7"/>
      <c r="B138" s="21" t="s">
        <v>51</v>
      </c>
      <c r="C138" s="7"/>
      <c r="D138" s="22">
        <v>190669.53</v>
      </c>
      <c r="E138" s="10"/>
      <c r="F138" s="10"/>
      <c r="G138" s="10"/>
      <c r="H138" s="10"/>
      <c r="I138" s="10"/>
      <c r="J138" s="10"/>
      <c r="K138" s="76"/>
      <c r="L138" s="7"/>
      <c r="M138" s="7"/>
    </row>
    <row r="139" spans="1:13" x14ac:dyDescent="0.2">
      <c r="A139" s="7"/>
      <c r="B139" s="21" t="s">
        <v>76</v>
      </c>
      <c r="C139" s="7"/>
      <c r="D139" s="23">
        <f>F81-F31</f>
        <v>190669</v>
      </c>
      <c r="E139" s="10" t="s">
        <v>63</v>
      </c>
      <c r="F139" s="10" t="s">
        <v>42</v>
      </c>
      <c r="G139" s="10"/>
      <c r="H139" s="10"/>
      <c r="I139" s="10"/>
      <c r="J139" s="10"/>
      <c r="K139" s="76"/>
      <c r="L139" s="7"/>
      <c r="M139" s="7"/>
    </row>
    <row r="140" spans="1:13" ht="13.5" thickBot="1" x14ac:dyDescent="0.25">
      <c r="A140" s="7"/>
      <c r="B140" s="21" t="s">
        <v>48</v>
      </c>
      <c r="C140" s="7"/>
      <c r="D140" s="24">
        <f>D138-D139</f>
        <v>0.52999999999883585</v>
      </c>
      <c r="E140" s="10"/>
      <c r="F140" s="10"/>
      <c r="G140" s="10"/>
      <c r="H140" s="10"/>
      <c r="I140" s="10"/>
      <c r="J140" s="10"/>
      <c r="K140" s="76"/>
      <c r="L140" s="7"/>
      <c r="M140" s="7"/>
    </row>
    <row r="141" spans="1:13" ht="13.5" thickTop="1" x14ac:dyDescent="0.2">
      <c r="A141" s="7"/>
      <c r="B141" s="21"/>
      <c r="C141" s="7"/>
      <c r="D141" s="7"/>
      <c r="E141" s="10"/>
      <c r="F141" s="10"/>
      <c r="G141" s="10"/>
      <c r="H141" s="10"/>
      <c r="I141" s="10"/>
      <c r="J141" s="10"/>
      <c r="K141" s="76"/>
      <c r="L141" s="7"/>
      <c r="M141" s="7"/>
    </row>
    <row r="142" spans="1:13" x14ac:dyDescent="0.2">
      <c r="A142" s="7"/>
      <c r="B142" s="73" t="s">
        <v>58</v>
      </c>
      <c r="C142" s="7"/>
      <c r="D142" s="25">
        <v>1068965.32</v>
      </c>
      <c r="E142" s="10" t="s">
        <v>63</v>
      </c>
      <c r="F142" s="10" t="s">
        <v>44</v>
      </c>
      <c r="G142" s="10"/>
      <c r="H142" s="10"/>
      <c r="I142" s="10"/>
      <c r="J142" s="10"/>
      <c r="K142" s="76"/>
      <c r="L142" s="7"/>
      <c r="M142" s="7"/>
    </row>
    <row r="143" spans="1:13" x14ac:dyDescent="0.2">
      <c r="A143" s="7"/>
      <c r="B143" s="73" t="s">
        <v>45</v>
      </c>
      <c r="C143" s="7"/>
      <c r="D143" s="26">
        <f>D20</f>
        <v>1068964.5</v>
      </c>
      <c r="E143" s="10" t="s">
        <v>63</v>
      </c>
      <c r="F143" s="10" t="s">
        <v>42</v>
      </c>
      <c r="G143" s="10"/>
      <c r="H143" s="10"/>
      <c r="I143" s="10"/>
      <c r="J143" s="10"/>
      <c r="K143" s="76"/>
      <c r="L143" s="7"/>
      <c r="M143" s="7"/>
    </row>
    <row r="144" spans="1:13" ht="13.5" thickBot="1" x14ac:dyDescent="0.25">
      <c r="A144" s="7"/>
      <c r="B144" s="21" t="s">
        <v>48</v>
      </c>
      <c r="C144" s="7"/>
      <c r="D144" s="24">
        <f>D142-D143</f>
        <v>0.82000000006519258</v>
      </c>
      <c r="E144" s="12"/>
      <c r="F144" s="10"/>
      <c r="G144" s="10"/>
      <c r="H144" s="10"/>
      <c r="I144" s="10"/>
      <c r="J144" s="10"/>
      <c r="K144" s="76"/>
      <c r="L144" s="7"/>
      <c r="M144" s="7"/>
    </row>
    <row r="145" spans="1:13" ht="15.75" customHeight="1" thickTop="1" x14ac:dyDescent="0.2">
      <c r="A145" s="7"/>
      <c r="B145" s="21"/>
      <c r="C145" s="7"/>
      <c r="D145" s="27"/>
      <c r="E145" s="12"/>
      <c r="F145" s="10"/>
      <c r="G145" s="10"/>
      <c r="H145" s="10"/>
      <c r="I145" s="10"/>
      <c r="J145" s="10"/>
      <c r="K145" s="76"/>
      <c r="L145" s="7"/>
      <c r="M145" s="7"/>
    </row>
    <row r="146" spans="1:13" ht="25.5" x14ac:dyDescent="0.2">
      <c r="A146" s="7"/>
      <c r="B146" s="74" t="s">
        <v>59</v>
      </c>
      <c r="C146" s="7"/>
      <c r="D146" s="9" t="s">
        <v>16</v>
      </c>
      <c r="E146" s="9" t="s">
        <v>0</v>
      </c>
      <c r="F146" s="9" t="s">
        <v>53</v>
      </c>
      <c r="G146" s="10"/>
      <c r="H146" s="10"/>
      <c r="I146" s="10"/>
      <c r="J146" s="10"/>
      <c r="K146" s="76"/>
      <c r="L146" s="7"/>
      <c r="M146" s="7"/>
    </row>
    <row r="147" spans="1:13" x14ac:dyDescent="0.2">
      <c r="A147" s="7"/>
      <c r="B147" s="73" t="s">
        <v>57</v>
      </c>
      <c r="C147" s="7"/>
      <c r="D147" s="23">
        <f>C33</f>
        <v>1141896</v>
      </c>
      <c r="E147" s="23">
        <f>D33</f>
        <v>1076814.5</v>
      </c>
      <c r="F147" s="23">
        <f>L33</f>
        <v>1143275</v>
      </c>
      <c r="G147" s="10" t="s">
        <v>62</v>
      </c>
      <c r="H147" s="10" t="s">
        <v>42</v>
      </c>
      <c r="I147" s="10"/>
      <c r="J147" s="10"/>
      <c r="K147" s="76"/>
      <c r="L147" s="7"/>
      <c r="M147" s="7"/>
    </row>
    <row r="148" spans="1:13" x14ac:dyDescent="0.2">
      <c r="A148" s="7"/>
      <c r="B148" s="73" t="s">
        <v>52</v>
      </c>
      <c r="C148" s="7"/>
      <c r="D148" s="23">
        <f>C81</f>
        <v>1071462</v>
      </c>
      <c r="E148" s="23">
        <f>D81</f>
        <v>1071747</v>
      </c>
      <c r="F148" s="23">
        <f>L81</f>
        <v>1078752</v>
      </c>
      <c r="G148" s="10" t="s">
        <v>62</v>
      </c>
      <c r="H148" s="10" t="s">
        <v>42</v>
      </c>
      <c r="I148" s="10"/>
      <c r="J148" s="10"/>
      <c r="K148" s="76"/>
      <c r="L148" s="7"/>
      <c r="M148" s="7"/>
    </row>
    <row r="149" spans="1:13" ht="13.5" thickBot="1" x14ac:dyDescent="0.25">
      <c r="A149" s="7"/>
      <c r="B149" s="73" t="s">
        <v>54</v>
      </c>
      <c r="C149" s="7"/>
      <c r="D149" s="28">
        <f>D147-D148</f>
        <v>70434</v>
      </c>
      <c r="E149" s="28">
        <f>E147-E148</f>
        <v>5067.5</v>
      </c>
      <c r="F149" s="28">
        <f>F147-F148</f>
        <v>64523</v>
      </c>
      <c r="G149" s="5" t="s">
        <v>89</v>
      </c>
      <c r="H149" s="10"/>
      <c r="I149" s="10"/>
      <c r="J149" s="10"/>
      <c r="K149" s="76"/>
      <c r="L149" s="7"/>
      <c r="M149" s="7"/>
    </row>
    <row r="150" spans="1:13" ht="15.75" customHeight="1" thickTop="1" x14ac:dyDescent="0.2">
      <c r="A150" s="7"/>
      <c r="B150" s="21"/>
      <c r="C150" s="7"/>
      <c r="D150" s="10"/>
      <c r="E150" s="10"/>
      <c r="F150" s="10"/>
      <c r="G150" s="12"/>
      <c r="H150" s="10"/>
      <c r="I150" s="10"/>
      <c r="J150" s="10"/>
      <c r="K150" s="76"/>
      <c r="L150" s="7"/>
      <c r="M150" s="7"/>
    </row>
    <row r="151" spans="1:13" x14ac:dyDescent="0.2">
      <c r="A151" s="7"/>
      <c r="B151" s="72" t="s">
        <v>141</v>
      </c>
      <c r="C151" s="7"/>
      <c r="D151" s="10"/>
      <c r="E151" s="10"/>
      <c r="F151" s="10"/>
      <c r="G151" s="10"/>
      <c r="H151" s="10"/>
      <c r="I151" s="10"/>
      <c r="J151" s="10"/>
      <c r="K151" s="76"/>
      <c r="L151" s="7"/>
      <c r="M151" s="7"/>
    </row>
    <row r="152" spans="1:13" x14ac:dyDescent="0.2">
      <c r="A152" s="7"/>
      <c r="B152" s="72" t="s">
        <v>56</v>
      </c>
      <c r="C152" s="7"/>
      <c r="D152" s="10"/>
      <c r="E152" s="10"/>
      <c r="F152" s="10"/>
      <c r="G152" s="10"/>
      <c r="H152" s="10"/>
      <c r="I152" s="10"/>
      <c r="J152" s="10"/>
      <c r="K152" s="76"/>
      <c r="L152" s="7"/>
      <c r="M152" s="7"/>
    </row>
    <row r="153" spans="1:13" x14ac:dyDescent="0.2">
      <c r="A153" s="7"/>
      <c r="B153" s="21" t="s">
        <v>51</v>
      </c>
      <c r="C153" s="7"/>
      <c r="D153" s="29">
        <v>0</v>
      </c>
      <c r="E153" s="10"/>
      <c r="F153" s="10"/>
      <c r="G153" s="10"/>
      <c r="H153" s="10"/>
      <c r="I153" s="10"/>
      <c r="J153" s="10"/>
      <c r="K153" s="76"/>
      <c r="L153" s="7"/>
      <c r="M153" s="7"/>
    </row>
    <row r="154" spans="1:13" x14ac:dyDescent="0.2">
      <c r="A154" s="7"/>
      <c r="B154" s="21" t="s">
        <v>76</v>
      </c>
      <c r="C154" s="7"/>
      <c r="D154" s="23">
        <f>F114-F106</f>
        <v>0</v>
      </c>
      <c r="E154" s="10" t="s">
        <v>63</v>
      </c>
      <c r="F154" s="10" t="s">
        <v>42</v>
      </c>
      <c r="G154" s="10"/>
      <c r="H154" s="10"/>
      <c r="I154" s="10"/>
      <c r="J154" s="10"/>
      <c r="K154" s="76"/>
      <c r="L154" s="7"/>
      <c r="M154" s="7"/>
    </row>
    <row r="155" spans="1:13" ht="13.5" thickBot="1" x14ac:dyDescent="0.25">
      <c r="A155" s="7"/>
      <c r="B155" s="21" t="s">
        <v>48</v>
      </c>
      <c r="C155" s="7"/>
      <c r="D155" s="24">
        <f>D153-D154</f>
        <v>0</v>
      </c>
      <c r="E155" s="10"/>
      <c r="F155" s="10"/>
      <c r="G155" s="10"/>
      <c r="H155" s="10"/>
      <c r="I155" s="10"/>
      <c r="J155" s="10"/>
      <c r="K155" s="76"/>
      <c r="L155" s="7"/>
      <c r="M155" s="7"/>
    </row>
    <row r="156" spans="1:13" ht="13.5" thickTop="1" x14ac:dyDescent="0.2">
      <c r="A156" s="7"/>
      <c r="B156" s="21"/>
      <c r="C156" s="7"/>
      <c r="D156" s="7"/>
      <c r="E156" s="10"/>
      <c r="F156" s="10"/>
      <c r="G156" s="10"/>
      <c r="H156" s="10"/>
      <c r="I156" s="10"/>
      <c r="J156" s="10"/>
      <c r="K156" s="76"/>
      <c r="L156" s="7"/>
      <c r="M156" s="7"/>
    </row>
    <row r="157" spans="1:13" x14ac:dyDescent="0.2">
      <c r="A157" s="7"/>
      <c r="B157" s="73" t="s">
        <v>60</v>
      </c>
      <c r="C157" s="7"/>
      <c r="D157" s="29">
        <v>0</v>
      </c>
      <c r="E157" s="10" t="s">
        <v>63</v>
      </c>
      <c r="F157" s="10" t="s">
        <v>44</v>
      </c>
      <c r="G157" s="10"/>
      <c r="H157" s="10"/>
      <c r="I157" s="10"/>
      <c r="J157" s="10"/>
      <c r="K157" s="76"/>
      <c r="L157" s="7"/>
      <c r="M157" s="7"/>
    </row>
    <row r="158" spans="1:13" x14ac:dyDescent="0.2">
      <c r="A158" s="7"/>
      <c r="B158" s="73" t="s">
        <v>45</v>
      </c>
      <c r="C158" s="7"/>
      <c r="D158" s="23">
        <f>D100</f>
        <v>37201</v>
      </c>
      <c r="E158" s="10" t="s">
        <v>63</v>
      </c>
      <c r="F158" s="10" t="s">
        <v>42</v>
      </c>
      <c r="G158" s="10"/>
      <c r="H158" s="10"/>
      <c r="I158" s="10"/>
      <c r="J158" s="10"/>
      <c r="K158" s="76"/>
      <c r="L158" s="7"/>
      <c r="M158" s="7"/>
    </row>
    <row r="159" spans="1:13" ht="13.5" thickBot="1" x14ac:dyDescent="0.25">
      <c r="A159" s="7"/>
      <c r="B159" s="21" t="s">
        <v>48</v>
      </c>
      <c r="C159" s="7"/>
      <c r="D159" s="24">
        <f>D157-D158</f>
        <v>-37201</v>
      </c>
      <c r="E159" s="10"/>
      <c r="F159" s="10"/>
      <c r="G159" s="10"/>
      <c r="H159" s="10"/>
      <c r="I159" s="10"/>
      <c r="J159" s="10"/>
      <c r="K159" s="76"/>
      <c r="L159" s="7"/>
      <c r="M159" s="7"/>
    </row>
    <row r="160" spans="1:13" ht="15.75" customHeight="1" thickTop="1" x14ac:dyDescent="0.2">
      <c r="A160" s="7"/>
      <c r="B160" s="21"/>
      <c r="C160" s="7"/>
      <c r="D160" s="10"/>
      <c r="E160" s="10"/>
      <c r="F160" s="10"/>
      <c r="G160" s="10"/>
      <c r="H160" s="10"/>
      <c r="I160" s="10"/>
      <c r="J160" s="10"/>
      <c r="K160" s="76"/>
      <c r="L160" s="7"/>
      <c r="M160" s="7"/>
    </row>
    <row r="161" spans="1:13" ht="25.5" x14ac:dyDescent="0.2">
      <c r="A161" s="7"/>
      <c r="B161" s="74" t="s">
        <v>59</v>
      </c>
      <c r="C161" s="7"/>
      <c r="D161" s="9" t="s">
        <v>16</v>
      </c>
      <c r="E161" s="9" t="s">
        <v>0</v>
      </c>
      <c r="F161" s="9" t="s">
        <v>53</v>
      </c>
      <c r="G161" s="10"/>
      <c r="H161" s="10"/>
      <c r="I161" s="10"/>
      <c r="J161" s="10"/>
      <c r="K161" s="76"/>
      <c r="L161" s="7"/>
      <c r="M161" s="7"/>
    </row>
    <row r="162" spans="1:13" x14ac:dyDescent="0.2">
      <c r="A162" s="7"/>
      <c r="B162" s="73" t="s">
        <v>61</v>
      </c>
      <c r="C162" s="7"/>
      <c r="D162" s="23">
        <f>C108</f>
        <v>37201</v>
      </c>
      <c r="E162" s="23">
        <f>D108</f>
        <v>37201</v>
      </c>
      <c r="F162" s="23">
        <f>L108</f>
        <v>37201</v>
      </c>
      <c r="G162" s="10" t="s">
        <v>62</v>
      </c>
      <c r="H162" s="10" t="s">
        <v>42</v>
      </c>
      <c r="I162" s="10"/>
      <c r="J162" s="10"/>
      <c r="K162" s="76"/>
      <c r="L162" s="7"/>
      <c r="M162" s="7"/>
    </row>
    <row r="163" spans="1:13" x14ac:dyDescent="0.2">
      <c r="A163" s="7"/>
      <c r="B163" s="73" t="s">
        <v>75</v>
      </c>
      <c r="C163" s="7"/>
      <c r="D163" s="23">
        <f>C119</f>
        <v>36978</v>
      </c>
      <c r="E163" s="23">
        <f>D119</f>
        <v>36978</v>
      </c>
      <c r="F163" s="23">
        <f>L119</f>
        <v>36978</v>
      </c>
      <c r="G163" s="10" t="s">
        <v>62</v>
      </c>
      <c r="H163" s="10" t="s">
        <v>42</v>
      </c>
      <c r="I163" s="10"/>
      <c r="J163" s="10"/>
      <c r="K163" s="76"/>
      <c r="L163" s="7"/>
      <c r="M163" s="7"/>
    </row>
    <row r="164" spans="1:13" ht="13.5" thickBot="1" x14ac:dyDescent="0.25">
      <c r="A164" s="7"/>
      <c r="B164" s="73" t="s">
        <v>54</v>
      </c>
      <c r="C164" s="7"/>
      <c r="D164" s="28">
        <f>D162-D163</f>
        <v>223</v>
      </c>
      <c r="E164" s="28">
        <f>E162-E163</f>
        <v>223</v>
      </c>
      <c r="F164" s="28">
        <f>F162-F163</f>
        <v>223</v>
      </c>
      <c r="G164" s="10" t="s">
        <v>127</v>
      </c>
      <c r="H164" s="10"/>
      <c r="I164" s="10"/>
      <c r="J164" s="10"/>
      <c r="K164" s="76"/>
      <c r="L164" s="7"/>
      <c r="M164" s="7"/>
    </row>
    <row r="165" spans="1:13" ht="14.25" thickTop="1" thickBot="1" x14ac:dyDescent="0.25">
      <c r="A165" s="7"/>
      <c r="B165" s="30"/>
      <c r="C165" s="31"/>
      <c r="D165" s="32"/>
      <c r="E165" s="32"/>
      <c r="F165" s="32"/>
      <c r="G165" s="32"/>
      <c r="H165" s="32"/>
      <c r="I165" s="32"/>
      <c r="J165" s="32"/>
      <c r="K165" s="77"/>
      <c r="L165" s="7"/>
      <c r="M165" s="7"/>
    </row>
  </sheetData>
  <mergeCells count="1">
    <mergeCell ref="F3:G3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77" fitToHeight="0" orientation="landscape" r:id="rId1"/>
  <headerFooter alignWithMargins="0">
    <oddFooter>&amp;A&amp;RPage &amp;P</oddFooter>
  </headerFooter>
  <rowBreaks count="2" manualBreakCount="2">
    <brk id="94" max="16383" man="1"/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Daniel Walker-Cheetham</cp:lastModifiedBy>
  <cp:lastPrinted>2022-06-23T14:41:59Z</cp:lastPrinted>
  <dcterms:created xsi:type="dcterms:W3CDTF">2003-04-23T17:18:43Z</dcterms:created>
  <dcterms:modified xsi:type="dcterms:W3CDTF">2022-06-23T14:42:01Z</dcterms:modified>
</cp:coreProperties>
</file>