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HILIPPA\Budget 2021 22\THE ARK FMR\"/>
    </mc:Choice>
  </mc:AlternateContent>
  <bookViews>
    <workbookView xWindow="28680" yWindow="-120" windowWidth="29040" windowHeight="15840"/>
  </bookViews>
  <sheets>
    <sheet name="FMR" sheetId="1" r:id="rId1"/>
    <sheet name="FMR Notes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1" i="1" l="1"/>
  <c r="K22" i="1"/>
  <c r="K33" i="1" l="1"/>
  <c r="J36" i="1" s="1"/>
  <c r="B31" i="1"/>
  <c r="B22" i="1"/>
  <c r="B33" i="1" s="1"/>
  <c r="B2" i="2" l="1"/>
  <c r="B1" i="2"/>
  <c r="C42" i="1" l="1"/>
  <c r="C43" i="1" s="1"/>
  <c r="D51" i="1"/>
  <c r="C46" i="1"/>
  <c r="C47" i="1" s="1"/>
  <c r="C15" i="1"/>
  <c r="E51" i="1"/>
  <c r="E50" i="1"/>
  <c r="C51" i="1"/>
  <c r="K13" i="1"/>
  <c r="K15" i="1" s="1"/>
  <c r="J37" i="1" s="1"/>
  <c r="B13" i="1"/>
  <c r="B15" i="1" s="1"/>
  <c r="D50" i="1" l="1"/>
  <c r="D52" i="1" s="1"/>
  <c r="B37" i="1"/>
  <c r="B36" i="1" s="1"/>
  <c r="E52" i="1"/>
  <c r="C37" i="1"/>
  <c r="C36" i="1" s="1"/>
  <c r="C50" i="1"/>
  <c r="C52" i="1" s="1"/>
</calcChain>
</file>

<file path=xl/sharedStrings.xml><?xml version="1.0" encoding="utf-8"?>
<sst xmlns="http://schemas.openxmlformats.org/spreadsheetml/2006/main" count="67" uniqueCount="58">
  <si>
    <r>
      <t xml:space="preserve">FINANCIAL MONITORING REPORT </t>
    </r>
    <r>
      <rPr>
        <sz val="11"/>
        <color theme="1"/>
        <rFont val="Calibri"/>
        <family val="2"/>
        <scheme val="minor"/>
      </rPr>
      <t>- For the period up to &amp; including</t>
    </r>
  </si>
  <si>
    <t>Original Budget</t>
  </si>
  <si>
    <t>Current Budget</t>
  </si>
  <si>
    <t>Variance to Profile</t>
  </si>
  <si>
    <t>Balance Remaining</t>
  </si>
  <si>
    <t>% Spent</t>
  </si>
  <si>
    <t>Forecast of Out-turn</t>
  </si>
  <si>
    <t>Comments</t>
  </si>
  <si>
    <t>INCOME</t>
  </si>
  <si>
    <t>Income from Facilities and Services</t>
  </si>
  <si>
    <t>Other Income</t>
  </si>
  <si>
    <t>TOTAL INCOME</t>
  </si>
  <si>
    <t>TOTAL BROUGHT FORWARD AND INCOME</t>
  </si>
  <si>
    <t>EXPENDITURE</t>
  </si>
  <si>
    <t xml:space="preserve">Staffing </t>
  </si>
  <si>
    <t>Premises</t>
  </si>
  <si>
    <t>Resources</t>
  </si>
  <si>
    <t>TOTAL EXPENDITURE</t>
  </si>
  <si>
    <t>In Year Balance</t>
  </si>
  <si>
    <t>Cumulative Balance to carry forward</t>
  </si>
  <si>
    <t>Checks &amp; Reconciliations</t>
  </si>
  <si>
    <t>Reconciliation to FMS</t>
  </si>
  <si>
    <t>Enter Actual Net Expenditure from FMS User Defined Recon Report</t>
  </si>
  <si>
    <t>Actual Nett Expenditure from FMR</t>
  </si>
  <si>
    <t>Difference (Should be Zero - subject to rounding difference)</t>
  </si>
  <si>
    <t>Current Funding from FMR</t>
  </si>
  <si>
    <t>Funding to Expenditure Reconciliation</t>
  </si>
  <si>
    <t>Total Inc/Exp</t>
  </si>
  <si>
    <t>Profiled Inc/Exp</t>
  </si>
  <si>
    <t>&lt;&lt;&lt;&lt;&lt;&lt;&lt;&lt;&lt;&lt;&lt;</t>
  </si>
  <si>
    <t>calculated from data above - do not enter</t>
  </si>
  <si>
    <t>enter as positive</t>
  </si>
  <si>
    <t>Forecast of Outturn</t>
  </si>
  <si>
    <t>&lt;&lt;&lt;&lt;&lt;&lt;&lt;&lt;&lt;&lt;</t>
  </si>
  <si>
    <t>Total Brought Forward and Income</t>
  </si>
  <si>
    <t>Total Expenditure Allocated to Cost Centres</t>
  </si>
  <si>
    <t>SUMMARY</t>
  </si>
  <si>
    <t>OTHER FUNDS</t>
  </si>
  <si>
    <t>Enter Fund Income for 'Other Funds' on FMS User Defined Recon Report</t>
  </si>
  <si>
    <t>Name</t>
  </si>
  <si>
    <t>Period</t>
  </si>
  <si>
    <t>Notes</t>
  </si>
  <si>
    <t>Other staff costs</t>
  </si>
  <si>
    <t>Total Staffing Costs</t>
  </si>
  <si>
    <t>Consumables and Resources</t>
  </si>
  <si>
    <t>Catering</t>
  </si>
  <si>
    <t>Total Resources Costs</t>
  </si>
  <si>
    <t xml:space="preserve">B/f from previous year </t>
  </si>
  <si>
    <t>Nutfield Church (C of E) Primary School Wrap Around Provision</t>
  </si>
  <si>
    <t>THE ARK</t>
  </si>
  <si>
    <t>Premises Costs</t>
  </si>
  <si>
    <t>Note 1</t>
  </si>
  <si>
    <t>Note 2</t>
  </si>
  <si>
    <t>Play staff, Bursar and admin support</t>
  </si>
  <si>
    <t>Actual Income/ Expenditure</t>
  </si>
  <si>
    <t>Committed Inc. /Expenditure</t>
  </si>
  <si>
    <t>2021-22 Pd 9 to end December 2021</t>
  </si>
  <si>
    <t>Note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</si>
</sst>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1" xfId="0" applyFont="1" applyBorder="1"/>
    <xf numFmtId="0" fontId="0" fillId="0" borderId="0" xfId="0" applyBorder="1"/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3" fillId="0" borderId="2" xfId="0" applyFont="1" applyBorder="1"/>
    <xf numFmtId="0" fontId="4" fillId="0" borderId="0" xfId="0" applyFont="1" applyBorder="1"/>
    <xf numFmtId="0" fontId="3" fillId="0" borderId="0" xfId="0" applyFont="1" applyFill="1" applyBorder="1"/>
    <xf numFmtId="164" fontId="0" fillId="0" borderId="4" xfId="1" applyNumberFormat="1" applyFont="1" applyBorder="1" applyAlignment="1"/>
    <xf numFmtId="0" fontId="0" fillId="0" borderId="0" xfId="0" applyBorder="1" applyAlignment="1"/>
    <xf numFmtId="165" fontId="0" fillId="2" borderId="0" xfId="0" applyNumberFormat="1" applyFill="1" applyBorder="1" applyAlignment="1"/>
    <xf numFmtId="165" fontId="0" fillId="3" borderId="3" xfId="1" applyNumberFormat="1" applyFont="1" applyFill="1" applyBorder="1" applyAlignment="1"/>
    <xf numFmtId="165" fontId="0" fillId="0" borderId="0" xfId="1" applyNumberFormat="1" applyFont="1" applyFill="1" applyBorder="1" applyAlignment="1"/>
    <xf numFmtId="0" fontId="3" fillId="2" borderId="0" xfId="0" applyFont="1" applyFill="1" applyBorder="1" applyAlignment="1">
      <alignment horizontal="center" wrapText="1"/>
    </xf>
    <xf numFmtId="165" fontId="0" fillId="3" borderId="3" xfId="0" applyNumberFormat="1" applyFill="1" applyBorder="1" applyAlignment="1"/>
    <xf numFmtId="0" fontId="5" fillId="0" borderId="0" xfId="0" applyFont="1" applyBorder="1"/>
    <xf numFmtId="165" fontId="0" fillId="0" borderId="0" xfId="0" applyNumberFormat="1" applyBorder="1"/>
    <xf numFmtId="0" fontId="2" fillId="0" borderId="2" xfId="0" applyFont="1" applyBorder="1"/>
    <xf numFmtId="165" fontId="2" fillId="0" borderId="2" xfId="0" applyNumberFormat="1" applyFont="1" applyBorder="1"/>
    <xf numFmtId="0" fontId="6" fillId="0" borderId="0" xfId="0" applyFont="1" applyBorder="1" applyAlignment="1">
      <alignment wrapText="1"/>
    </xf>
    <xf numFmtId="0" fontId="2" fillId="0" borderId="8" xfId="0" applyFont="1" applyBorder="1"/>
    <xf numFmtId="0" fontId="2" fillId="0" borderId="11" xfId="0" applyFont="1" applyBorder="1"/>
    <xf numFmtId="0" fontId="2" fillId="0" borderId="0" xfId="0" applyFont="1" applyBorder="1"/>
    <xf numFmtId="0" fontId="0" fillId="0" borderId="0" xfId="0" applyFill="1" applyBorder="1"/>
    <xf numFmtId="0" fontId="0" fillId="0" borderId="0" xfId="0" applyFont="1" applyFill="1" applyBorder="1"/>
    <xf numFmtId="0" fontId="2" fillId="0" borderId="2" xfId="0" applyFont="1" applyFill="1" applyBorder="1"/>
    <xf numFmtId="165" fontId="2" fillId="0" borderId="0" xfId="0" applyNumberFormat="1" applyFont="1" applyBorder="1"/>
    <xf numFmtId="3" fontId="7" fillId="0" borderId="0" xfId="0" applyNumberFormat="1" applyFont="1"/>
    <xf numFmtId="3" fontId="8" fillId="0" borderId="2" xfId="0" applyNumberFormat="1" applyFont="1" applyBorder="1"/>
    <xf numFmtId="165" fontId="8" fillId="0" borderId="2" xfId="0" applyNumberFormat="1" applyFont="1" applyBorder="1"/>
    <xf numFmtId="3" fontId="8" fillId="0" borderId="14" xfId="0" applyNumberFormat="1" applyFont="1" applyFill="1" applyBorder="1"/>
    <xf numFmtId="0" fontId="2" fillId="0" borderId="14" xfId="0" applyFont="1" applyBorder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7" fillId="0" borderId="0" xfId="0" applyFont="1"/>
    <xf numFmtId="0" fontId="8" fillId="0" borderId="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7"/>
  <sheetViews>
    <sheetView tabSelected="1" zoomScaleNormal="100" workbookViewId="0">
      <selection activeCell="K21" sqref="K21"/>
    </sheetView>
  </sheetViews>
  <sheetFormatPr defaultRowHeight="15" x14ac:dyDescent="0.25"/>
  <cols>
    <col min="1" max="1" width="63.85546875" customWidth="1"/>
    <col min="2" max="2" width="11.28515625" customWidth="1"/>
    <col min="3" max="3" width="10.5703125" customWidth="1"/>
    <col min="4" max="4" width="13.7109375" customWidth="1"/>
    <col min="5" max="5" width="13.42578125" customWidth="1"/>
    <col min="6" max="6" width="13.140625" customWidth="1"/>
    <col min="7" max="7" width="12.42578125" customWidth="1"/>
    <col min="8" max="8" width="9.7109375" customWidth="1"/>
    <col min="9" max="9" width="11.85546875" customWidth="1"/>
    <col min="10" max="10" width="8.140625" customWidth="1"/>
    <col min="11" max="12" width="12.28515625" customWidth="1"/>
  </cols>
  <sheetData>
    <row r="1" spans="1:13" ht="15.75" thickBot="1" x14ac:dyDescent="0.3"/>
    <row r="2" spans="1:13" ht="15.75" thickBot="1" x14ac:dyDescent="0.3">
      <c r="A2" s="1" t="s">
        <v>48</v>
      </c>
      <c r="B2" s="2"/>
      <c r="C2" s="2"/>
      <c r="D2" s="22" t="s">
        <v>49</v>
      </c>
      <c r="E2" s="2"/>
      <c r="F2" s="2"/>
      <c r="G2" s="2"/>
      <c r="H2" s="2"/>
      <c r="I2" s="2"/>
      <c r="J2" s="2"/>
      <c r="K2" s="2"/>
      <c r="L2" s="2"/>
      <c r="M2" s="2"/>
    </row>
    <row r="3" spans="1:13" ht="15.75" thickBot="1" x14ac:dyDescent="0.3">
      <c r="A3" s="3" t="s">
        <v>0</v>
      </c>
      <c r="B3" s="2"/>
      <c r="C3" s="2"/>
      <c r="D3" s="2"/>
      <c r="E3" s="2"/>
      <c r="F3" s="32" t="s">
        <v>56</v>
      </c>
      <c r="G3" s="33"/>
      <c r="H3" s="34"/>
      <c r="I3" s="2"/>
      <c r="J3" s="2"/>
      <c r="K3" s="2"/>
      <c r="L3" s="2"/>
      <c r="M3" s="2"/>
    </row>
    <row r="4" spans="1:13" x14ac:dyDescent="0.25">
      <c r="A4" s="3" t="s">
        <v>37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39" x14ac:dyDescent="0.25">
      <c r="A5" s="3"/>
      <c r="B5" s="4" t="s">
        <v>1</v>
      </c>
      <c r="C5" s="4" t="s">
        <v>2</v>
      </c>
      <c r="D5" s="4" t="s">
        <v>55</v>
      </c>
      <c r="E5" s="4" t="s">
        <v>54</v>
      </c>
      <c r="F5" s="4" t="s">
        <v>27</v>
      </c>
      <c r="G5" s="4" t="s">
        <v>28</v>
      </c>
      <c r="H5" s="4" t="s">
        <v>3</v>
      </c>
      <c r="I5" s="4" t="s">
        <v>4</v>
      </c>
      <c r="J5" s="4" t="s">
        <v>5</v>
      </c>
      <c r="K5" s="4" t="s">
        <v>6</v>
      </c>
      <c r="L5" s="4" t="s">
        <v>7</v>
      </c>
      <c r="M5" s="2"/>
    </row>
    <row r="6" spans="1:13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</row>
    <row r="7" spans="1:13" ht="12.75" customHeight="1" x14ac:dyDescent="0.25">
      <c r="A7" s="2" t="s">
        <v>47</v>
      </c>
      <c r="B7" s="19">
        <v>39689</v>
      </c>
      <c r="C7" s="19">
        <v>39689</v>
      </c>
      <c r="D7" s="4"/>
      <c r="E7" s="4"/>
      <c r="F7" s="4"/>
      <c r="G7" s="4"/>
      <c r="H7" s="4"/>
      <c r="I7" s="4"/>
      <c r="J7" s="4"/>
      <c r="K7" s="4">
        <v>39689</v>
      </c>
      <c r="L7" s="4"/>
      <c r="M7" s="2"/>
    </row>
    <row r="8" spans="1:13" x14ac:dyDescent="0.25">
      <c r="A8" s="2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2"/>
    </row>
    <row r="9" spans="1:13" x14ac:dyDescent="0.25">
      <c r="A9" s="3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12.75" customHeight="1" x14ac:dyDescent="0.25">
      <c r="A10" s="2" t="s">
        <v>9</v>
      </c>
      <c r="B10" s="2">
        <v>56260</v>
      </c>
      <c r="C10">
        <v>56260</v>
      </c>
      <c r="D10">
        <v>0</v>
      </c>
      <c r="E10">
        <v>47288</v>
      </c>
      <c r="F10">
        <v>47288</v>
      </c>
      <c r="G10">
        <v>-37248</v>
      </c>
      <c r="H10">
        <v>10040</v>
      </c>
      <c r="I10">
        <v>-8972</v>
      </c>
      <c r="J10">
        <v>84</v>
      </c>
      <c r="K10" s="27">
        <v>67400</v>
      </c>
      <c r="L10" s="22" t="s">
        <v>51</v>
      </c>
      <c r="M10" s="2"/>
    </row>
    <row r="11" spans="1:13" ht="12.75" customHeight="1" x14ac:dyDescent="0.25">
      <c r="A11" s="2" t="s">
        <v>10</v>
      </c>
      <c r="B11" s="2"/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L11" s="2"/>
      <c r="M11" s="2"/>
    </row>
    <row r="12" spans="1:13" ht="12.75" customHeight="1" x14ac:dyDescent="0.25">
      <c r="A12" s="2"/>
      <c r="B12" s="2"/>
      <c r="L12" s="2"/>
      <c r="M12" s="2"/>
    </row>
    <row r="13" spans="1:13" ht="12.75" customHeight="1" x14ac:dyDescent="0.25">
      <c r="A13" s="17" t="s">
        <v>11</v>
      </c>
      <c r="B13" s="18">
        <f t="shared" ref="B13" si="0">SUM(B9:B12)</f>
        <v>56260</v>
      </c>
      <c r="C13" s="17">
        <v>56260</v>
      </c>
      <c r="D13" s="17">
        <v>0</v>
      </c>
      <c r="E13" s="17">
        <v>47288</v>
      </c>
      <c r="F13" s="17">
        <v>47288</v>
      </c>
      <c r="G13" s="17">
        <v>-37248</v>
      </c>
      <c r="H13" s="17">
        <v>10040</v>
      </c>
      <c r="I13" s="17">
        <v>-8972</v>
      </c>
      <c r="J13" s="17">
        <v>84</v>
      </c>
      <c r="K13" s="29">
        <f>SUM(K9:K12)</f>
        <v>67400</v>
      </c>
      <c r="L13" s="2"/>
      <c r="M13" s="2"/>
    </row>
    <row r="14" spans="1:13" ht="1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12.75" customHeight="1" x14ac:dyDescent="0.25">
      <c r="A15" s="17" t="s">
        <v>12</v>
      </c>
      <c r="B15" s="18">
        <f>B13+B7</f>
        <v>95949</v>
      </c>
      <c r="C15" s="18">
        <f>C13+C7</f>
        <v>95949</v>
      </c>
      <c r="D15" s="26"/>
      <c r="E15" s="26"/>
      <c r="F15" s="26"/>
      <c r="G15" s="26"/>
      <c r="H15" s="26"/>
      <c r="I15" s="26"/>
      <c r="J15" s="26"/>
      <c r="K15" s="29">
        <f>K13+K7</f>
        <v>107089</v>
      </c>
      <c r="L15" s="2"/>
      <c r="M15" s="2"/>
    </row>
    <row r="16" spans="1:13" ht="1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3" t="s">
        <v>13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2.75" customHeight="1" x14ac:dyDescent="0.25">
      <c r="A18" s="22" t="s">
        <v>14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2.75" customHeight="1" x14ac:dyDescent="0.25">
      <c r="A19" s="2" t="s">
        <v>53</v>
      </c>
      <c r="B19" s="2">
        <v>47600</v>
      </c>
      <c r="C19">
        <v>47600</v>
      </c>
      <c r="D19">
        <v>0</v>
      </c>
      <c r="E19">
        <v>33941</v>
      </c>
      <c r="F19">
        <v>33941</v>
      </c>
      <c r="G19">
        <v>35703</v>
      </c>
      <c r="H19">
        <v>1762</v>
      </c>
      <c r="I19">
        <v>13659</v>
      </c>
      <c r="J19">
        <v>71</v>
      </c>
      <c r="K19" s="27">
        <v>47000</v>
      </c>
      <c r="L19" s="2"/>
      <c r="M19" s="2"/>
    </row>
    <row r="20" spans="1:13" ht="12.75" customHeight="1" x14ac:dyDescent="0.25">
      <c r="A20" s="23" t="s">
        <v>42</v>
      </c>
      <c r="B20" s="2">
        <v>400</v>
      </c>
      <c r="C20">
        <v>400</v>
      </c>
      <c r="D20">
        <v>0</v>
      </c>
      <c r="E20">
        <v>2958</v>
      </c>
      <c r="F20">
        <v>2958</v>
      </c>
      <c r="G20">
        <v>400</v>
      </c>
      <c r="H20">
        <v>-2558</v>
      </c>
      <c r="I20">
        <v>-2558</v>
      </c>
      <c r="J20">
        <v>740</v>
      </c>
      <c r="K20" s="27">
        <v>2958</v>
      </c>
      <c r="L20" s="2"/>
      <c r="M20" s="2"/>
    </row>
    <row r="21" spans="1:13" ht="12.75" customHeight="1" x14ac:dyDescent="0.25">
      <c r="A21" s="23"/>
      <c r="B21" s="2"/>
      <c r="L21" s="2"/>
      <c r="M21" s="2"/>
    </row>
    <row r="22" spans="1:13" ht="12.75" customHeight="1" x14ac:dyDescent="0.25">
      <c r="A22" s="25" t="s">
        <v>43</v>
      </c>
      <c r="B22" s="17">
        <f>SUM(B19+B20)</f>
        <v>48000</v>
      </c>
      <c r="C22" s="17">
        <v>48000</v>
      </c>
      <c r="D22" s="17">
        <v>0</v>
      </c>
      <c r="E22" s="17">
        <v>36899</v>
      </c>
      <c r="F22" s="17">
        <v>36899</v>
      </c>
      <c r="G22" s="17">
        <v>36103</v>
      </c>
      <c r="H22" s="17">
        <v>-796</v>
      </c>
      <c r="I22" s="17">
        <v>11101</v>
      </c>
      <c r="J22" s="17">
        <v>77</v>
      </c>
      <c r="K22" s="28">
        <f>SUM(K19+K20)</f>
        <v>49958</v>
      </c>
      <c r="L22" s="22" t="s">
        <v>52</v>
      </c>
      <c r="M22" s="2"/>
    </row>
    <row r="23" spans="1:13" ht="12.75" customHeight="1" x14ac:dyDescent="0.25">
      <c r="A23" s="23"/>
      <c r="B23" s="2"/>
      <c r="L23" s="2"/>
      <c r="M23" s="2"/>
    </row>
    <row r="24" spans="1:13" ht="12.75" customHeight="1" x14ac:dyDescent="0.25">
      <c r="A24" s="22" t="s">
        <v>15</v>
      </c>
      <c r="B24" s="22"/>
      <c r="K24" s="2"/>
      <c r="L24" s="2"/>
      <c r="M24" s="2"/>
    </row>
    <row r="25" spans="1:13" ht="12.75" customHeight="1" x14ac:dyDescent="0.25">
      <c r="A25" s="22" t="s">
        <v>50</v>
      </c>
      <c r="B25" s="17">
        <v>2060</v>
      </c>
      <c r="C25" s="17">
        <v>2060</v>
      </c>
      <c r="D25" s="17">
        <v>0</v>
      </c>
      <c r="E25" s="17">
        <v>1441</v>
      </c>
      <c r="F25" s="17">
        <v>1441</v>
      </c>
      <c r="G25" s="17">
        <v>1496</v>
      </c>
      <c r="H25" s="17">
        <v>55</v>
      </c>
      <c r="I25" s="17">
        <v>619</v>
      </c>
      <c r="J25" s="17">
        <v>70</v>
      </c>
      <c r="K25" s="17">
        <v>2060</v>
      </c>
      <c r="L25" s="2"/>
      <c r="M25" s="2"/>
    </row>
    <row r="26" spans="1:13" ht="12.75" customHeight="1" x14ac:dyDescent="0.25">
      <c r="A26" s="22"/>
      <c r="B26" s="22"/>
      <c r="K26" s="22"/>
      <c r="L26" s="2"/>
      <c r="M26" s="2"/>
    </row>
    <row r="27" spans="1:13" ht="12.75" customHeight="1" x14ac:dyDescent="0.25">
      <c r="A27" s="22" t="s">
        <v>16</v>
      </c>
      <c r="B27" s="2"/>
      <c r="L27" s="2"/>
      <c r="M27" s="2"/>
    </row>
    <row r="28" spans="1:13" ht="12.75" customHeight="1" x14ac:dyDescent="0.25">
      <c r="A28" s="2" t="s">
        <v>44</v>
      </c>
      <c r="B28" s="2">
        <v>1000</v>
      </c>
      <c r="C28">
        <v>1000</v>
      </c>
      <c r="D28">
        <v>0</v>
      </c>
      <c r="E28">
        <v>93</v>
      </c>
      <c r="F28">
        <v>93</v>
      </c>
      <c r="G28">
        <v>750</v>
      </c>
      <c r="H28">
        <v>657</v>
      </c>
      <c r="I28">
        <v>907</v>
      </c>
      <c r="J28">
        <v>9</v>
      </c>
      <c r="K28" s="39">
        <v>250</v>
      </c>
      <c r="L28" s="2"/>
      <c r="M28" s="2"/>
    </row>
    <row r="29" spans="1:13" ht="12.75" customHeight="1" x14ac:dyDescent="0.25">
      <c r="A29" s="24" t="s">
        <v>45</v>
      </c>
      <c r="B29" s="2">
        <v>3300</v>
      </c>
      <c r="C29">
        <v>3300</v>
      </c>
      <c r="D29">
        <v>0</v>
      </c>
      <c r="E29">
        <v>1870</v>
      </c>
      <c r="F29">
        <v>1870</v>
      </c>
      <c r="G29">
        <v>2400</v>
      </c>
      <c r="H29">
        <v>530</v>
      </c>
      <c r="I29">
        <v>1430</v>
      </c>
      <c r="J29">
        <v>57</v>
      </c>
      <c r="K29" s="39">
        <v>2800</v>
      </c>
      <c r="L29" s="22"/>
      <c r="M29" s="2"/>
    </row>
    <row r="30" spans="1:13" ht="12.75" customHeight="1" x14ac:dyDescent="0.25">
      <c r="A30" s="24"/>
      <c r="B30" s="2"/>
      <c r="L30" s="2"/>
      <c r="M30" s="2"/>
    </row>
    <row r="31" spans="1:13" ht="12.75" customHeight="1" x14ac:dyDescent="0.25">
      <c r="A31" s="25" t="s">
        <v>46</v>
      </c>
      <c r="B31" s="17">
        <f>SUM(B28:B29)</f>
        <v>4300</v>
      </c>
      <c r="C31" s="17">
        <v>4300</v>
      </c>
      <c r="D31" s="17">
        <v>0</v>
      </c>
      <c r="E31" s="17">
        <v>1963</v>
      </c>
      <c r="F31" s="17">
        <v>1963</v>
      </c>
      <c r="G31" s="17">
        <v>3150</v>
      </c>
      <c r="H31" s="17">
        <v>1187</v>
      </c>
      <c r="I31" s="17">
        <v>2337</v>
      </c>
      <c r="J31" s="17">
        <v>46</v>
      </c>
      <c r="K31" s="40">
        <f>SUM(K28:K29)</f>
        <v>3050</v>
      </c>
      <c r="L31" s="22" t="s">
        <v>57</v>
      </c>
      <c r="M31" s="2"/>
    </row>
    <row r="32" spans="1:13" ht="12.75" customHeight="1" x14ac:dyDescent="0.25">
      <c r="A32" s="24"/>
      <c r="B32" s="2"/>
      <c r="L32" s="2"/>
      <c r="M32" s="2"/>
    </row>
    <row r="33" spans="1:13" ht="15.75" thickBot="1" x14ac:dyDescent="0.3">
      <c r="A33" s="5" t="s">
        <v>17</v>
      </c>
      <c r="B33" s="18">
        <f>SUM(B22+B25+B31)</f>
        <v>54360</v>
      </c>
      <c r="C33" s="31">
        <v>54360</v>
      </c>
      <c r="D33" s="31">
        <v>0</v>
      </c>
      <c r="E33" s="31">
        <v>40303</v>
      </c>
      <c r="F33" s="31">
        <v>40303</v>
      </c>
      <c r="G33" s="31">
        <v>40749</v>
      </c>
      <c r="H33" s="31">
        <v>446</v>
      </c>
      <c r="I33" s="31">
        <v>14057</v>
      </c>
      <c r="J33" s="31">
        <v>74</v>
      </c>
      <c r="K33" s="30">
        <f>K22+K25+K31</f>
        <v>55068</v>
      </c>
      <c r="L33" s="2"/>
      <c r="M33" s="2"/>
    </row>
    <row r="34" spans="1:13" x14ac:dyDescent="0.25">
      <c r="A34" s="3"/>
      <c r="B34" s="2"/>
      <c r="L34" s="2"/>
      <c r="M34" s="2"/>
    </row>
    <row r="35" spans="1:13" x14ac:dyDescent="0.25">
      <c r="A35" s="15" t="s">
        <v>36</v>
      </c>
      <c r="B35" s="2"/>
      <c r="C35" s="2"/>
      <c r="L35" s="2"/>
      <c r="M35" s="2"/>
    </row>
    <row r="36" spans="1:13" ht="12.75" customHeight="1" x14ac:dyDescent="0.25">
      <c r="A36" s="2" t="s">
        <v>18</v>
      </c>
      <c r="B36" s="16">
        <f>SUM(B37-B7)</f>
        <v>1900</v>
      </c>
      <c r="C36" s="16">
        <f>SUM(C37-C7)</f>
        <v>1900</v>
      </c>
      <c r="D36" s="2"/>
      <c r="E36" s="2"/>
      <c r="F36" s="2"/>
      <c r="G36" s="2"/>
      <c r="H36" s="2"/>
      <c r="I36" s="2"/>
      <c r="J36" s="16">
        <f>K10-K33</f>
        <v>12332</v>
      </c>
      <c r="K36" s="16"/>
      <c r="L36" s="2"/>
      <c r="M36" s="2"/>
    </row>
    <row r="37" spans="1:13" ht="12.75" customHeight="1" x14ac:dyDescent="0.25">
      <c r="A37" s="2" t="s">
        <v>19</v>
      </c>
      <c r="B37" s="16">
        <f>SUM(B15-B33)</f>
        <v>41589</v>
      </c>
      <c r="C37" s="16">
        <f>SUM(C15-C33)</f>
        <v>41589</v>
      </c>
      <c r="D37" s="2"/>
      <c r="E37" s="2"/>
      <c r="F37" s="2"/>
      <c r="G37" s="2"/>
      <c r="H37" s="2"/>
      <c r="I37" s="2"/>
      <c r="J37" s="16">
        <f>K15-K33</f>
        <v>52021</v>
      </c>
      <c r="K37" s="16"/>
      <c r="L37" s="2"/>
      <c r="M37" s="2"/>
    </row>
    <row r="38" spans="1:13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ht="15.75" x14ac:dyDescent="0.25">
      <c r="A39" s="6" t="s">
        <v>20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x14ac:dyDescent="0.25">
      <c r="A40" s="3" t="s">
        <v>21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ht="12.75" customHeight="1" x14ac:dyDescent="0.25">
      <c r="A41" s="2" t="s">
        <v>22</v>
      </c>
      <c r="B41" s="2"/>
      <c r="C41" s="8">
        <v>-6985</v>
      </c>
      <c r="H41" s="2"/>
      <c r="I41" s="2"/>
      <c r="J41" s="2"/>
      <c r="K41" s="2"/>
      <c r="L41" s="2"/>
      <c r="M41" s="2"/>
    </row>
    <row r="42" spans="1:13" ht="12.75" customHeight="1" x14ac:dyDescent="0.25">
      <c r="A42" s="2" t="s">
        <v>23</v>
      </c>
      <c r="B42" s="2"/>
      <c r="C42" s="10">
        <f>E33-E13</f>
        <v>-6985</v>
      </c>
      <c r="D42" s="9" t="s">
        <v>29</v>
      </c>
      <c r="E42" s="9" t="s">
        <v>30</v>
      </c>
      <c r="F42" s="9"/>
      <c r="G42" s="9"/>
      <c r="H42" s="2"/>
      <c r="I42" s="2"/>
      <c r="J42" s="2"/>
      <c r="K42" s="2"/>
      <c r="L42" s="2"/>
      <c r="M42" s="2"/>
    </row>
    <row r="43" spans="1:13" ht="12.75" customHeight="1" thickBot="1" x14ac:dyDescent="0.3">
      <c r="A43" s="2" t="s">
        <v>24</v>
      </c>
      <c r="B43" s="2"/>
      <c r="C43" s="11">
        <f>C41-C42</f>
        <v>0</v>
      </c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ht="12.75" customHeight="1" thickTop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ht="12.75" customHeight="1" x14ac:dyDescent="0.25">
      <c r="A45" s="2" t="s">
        <v>38</v>
      </c>
      <c r="B45" s="2"/>
      <c r="C45" s="8">
        <v>39689</v>
      </c>
      <c r="D45" s="9" t="s">
        <v>29</v>
      </c>
      <c r="E45" s="9" t="s">
        <v>31</v>
      </c>
      <c r="F45" s="9"/>
      <c r="G45" s="9"/>
      <c r="H45" s="2"/>
      <c r="I45" s="2"/>
      <c r="J45" s="2"/>
      <c r="K45" s="2"/>
      <c r="L45" s="2"/>
      <c r="M45" s="2"/>
    </row>
    <row r="46" spans="1:13" ht="12.75" customHeight="1" x14ac:dyDescent="0.25">
      <c r="A46" s="2" t="s">
        <v>25</v>
      </c>
      <c r="B46" s="2"/>
      <c r="C46" s="10">
        <f>C7</f>
        <v>39689</v>
      </c>
      <c r="D46" s="9" t="s">
        <v>29</v>
      </c>
      <c r="E46" s="9" t="s">
        <v>30</v>
      </c>
      <c r="F46" s="9"/>
      <c r="G46" s="9"/>
      <c r="H46" s="2"/>
      <c r="I46" s="2"/>
      <c r="J46" s="2"/>
      <c r="K46" s="2"/>
      <c r="L46" s="2"/>
      <c r="M46" s="2"/>
    </row>
    <row r="47" spans="1:13" ht="12.75" customHeight="1" thickBot="1" x14ac:dyDescent="0.3">
      <c r="A47" s="2" t="s">
        <v>24</v>
      </c>
      <c r="B47" s="2"/>
      <c r="C47" s="11">
        <f>C45-C46</f>
        <v>0</v>
      </c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ht="15.75" thickTop="1" x14ac:dyDescent="0.25">
      <c r="A48" s="2"/>
      <c r="B48" s="2"/>
      <c r="C48" s="12"/>
      <c r="D48" s="9"/>
      <c r="E48" s="9"/>
      <c r="F48" s="9"/>
      <c r="G48" s="9"/>
      <c r="H48" s="9"/>
      <c r="I48" s="9"/>
      <c r="J48" s="2"/>
      <c r="K48" s="2"/>
      <c r="L48" s="2"/>
      <c r="M48" s="2"/>
    </row>
    <row r="49" spans="1:13" ht="26.25" x14ac:dyDescent="0.25">
      <c r="A49" s="7" t="s">
        <v>26</v>
      </c>
      <c r="B49" s="2"/>
      <c r="C49" s="13" t="s">
        <v>1</v>
      </c>
      <c r="D49" s="13" t="s">
        <v>2</v>
      </c>
      <c r="E49" s="13" t="s">
        <v>32</v>
      </c>
      <c r="F49" s="9"/>
      <c r="G49" s="9"/>
      <c r="H49" s="9"/>
      <c r="I49" s="9"/>
      <c r="J49" s="2"/>
      <c r="K49" s="2"/>
      <c r="L49" s="2"/>
      <c r="M49" s="2"/>
    </row>
    <row r="50" spans="1:13" ht="12.75" customHeight="1" x14ac:dyDescent="0.25">
      <c r="A50" s="2" t="s">
        <v>34</v>
      </c>
      <c r="B50" s="2"/>
      <c r="C50" s="16">
        <f>B15</f>
        <v>95949</v>
      </c>
      <c r="D50" s="16">
        <f>C15</f>
        <v>95949</v>
      </c>
      <c r="E50" s="16">
        <f>D15</f>
        <v>0</v>
      </c>
      <c r="F50" s="2" t="s">
        <v>33</v>
      </c>
      <c r="G50" s="2" t="s">
        <v>30</v>
      </c>
      <c r="H50" s="2"/>
      <c r="I50" s="2"/>
      <c r="J50" s="2"/>
      <c r="K50" s="2"/>
      <c r="L50" s="2"/>
      <c r="M50" s="2"/>
    </row>
    <row r="51" spans="1:13" ht="12.75" customHeight="1" x14ac:dyDescent="0.25">
      <c r="A51" s="2" t="s">
        <v>35</v>
      </c>
      <c r="B51" s="2"/>
      <c r="C51" s="16">
        <f>B33</f>
        <v>54360</v>
      </c>
      <c r="D51" s="16">
        <f>C33</f>
        <v>54360</v>
      </c>
      <c r="E51" s="16">
        <f>D33</f>
        <v>0</v>
      </c>
      <c r="F51" s="2" t="s">
        <v>33</v>
      </c>
      <c r="G51" s="2" t="s">
        <v>30</v>
      </c>
      <c r="H51" s="2"/>
      <c r="I51" s="2"/>
      <c r="J51" s="2"/>
      <c r="K51" s="2"/>
      <c r="L51" s="2"/>
      <c r="M51" s="2"/>
    </row>
    <row r="52" spans="1:13" ht="15.75" thickBot="1" x14ac:dyDescent="0.3">
      <c r="B52" s="2"/>
      <c r="C52" s="14">
        <f>C50-C51</f>
        <v>41589</v>
      </c>
      <c r="D52" s="14">
        <f t="shared" ref="D52:E52" si="1">D50-D51</f>
        <v>41589</v>
      </c>
      <c r="E52" s="14">
        <f t="shared" si="1"/>
        <v>0</v>
      </c>
      <c r="F52" s="9"/>
      <c r="G52" s="9"/>
      <c r="H52" s="9"/>
      <c r="I52" s="9"/>
      <c r="J52" s="2"/>
      <c r="K52" s="2"/>
      <c r="L52" s="2"/>
      <c r="M52" s="2"/>
    </row>
    <row r="53" spans="1:13" ht="15.75" thickTop="1" x14ac:dyDescent="0.25">
      <c r="B53" s="2"/>
      <c r="C53" s="9"/>
      <c r="D53" s="9"/>
      <c r="E53" s="9"/>
      <c r="F53" s="9"/>
      <c r="G53" s="9"/>
      <c r="H53" s="9"/>
      <c r="I53" s="9"/>
      <c r="J53" s="2"/>
      <c r="K53" s="2"/>
      <c r="L53" s="2"/>
      <c r="M53" s="2"/>
    </row>
    <row r="54" spans="1:13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</sheetData>
  <mergeCells count="1">
    <mergeCell ref="F3:H3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headerFooter>
    <oddFooter>&amp;RApril 2016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A4" sqref="A4"/>
    </sheetView>
  </sheetViews>
  <sheetFormatPr defaultRowHeight="15" x14ac:dyDescent="0.25"/>
  <sheetData>
    <row r="1" spans="1:7" ht="15.75" thickTop="1" x14ac:dyDescent="0.25">
      <c r="A1" s="20" t="s">
        <v>39</v>
      </c>
      <c r="B1" s="35" t="str">
        <f>FMR!A2</f>
        <v>Nutfield Church (C of E) Primary School Wrap Around Provision</v>
      </c>
      <c r="C1" s="35"/>
      <c r="D1" s="35"/>
      <c r="E1" s="35"/>
      <c r="F1" s="35"/>
      <c r="G1" s="36"/>
    </row>
    <row r="2" spans="1:7" ht="15.75" thickBot="1" x14ac:dyDescent="0.3">
      <c r="A2" s="21" t="s">
        <v>40</v>
      </c>
      <c r="B2" s="37" t="str">
        <f>FMR!F3</f>
        <v>2021-22 Pd 9 to end December 2021</v>
      </c>
      <c r="C2" s="37"/>
      <c r="D2" s="37"/>
      <c r="E2" s="37"/>
      <c r="F2" s="37"/>
      <c r="G2" s="38"/>
    </row>
    <row r="3" spans="1:7" ht="15.75" thickTop="1" x14ac:dyDescent="0.25"/>
    <row r="4" spans="1:7" x14ac:dyDescent="0.25">
      <c r="A4" t="s">
        <v>41</v>
      </c>
    </row>
    <row r="5" spans="1:7" x14ac:dyDescent="0.25">
      <c r="A5">
        <v>1</v>
      </c>
    </row>
    <row r="6" spans="1:7" x14ac:dyDescent="0.25">
      <c r="A6">
        <v>2</v>
      </c>
    </row>
    <row r="7" spans="1:7" x14ac:dyDescent="0.25">
      <c r="A7">
        <v>3</v>
      </c>
    </row>
    <row r="8" spans="1:7" x14ac:dyDescent="0.25">
      <c r="A8">
        <v>4</v>
      </c>
    </row>
    <row r="9" spans="1:7" x14ac:dyDescent="0.25">
      <c r="A9">
        <v>5</v>
      </c>
    </row>
    <row r="10" spans="1:7" x14ac:dyDescent="0.25">
      <c r="A10">
        <v>6</v>
      </c>
    </row>
    <row r="11" spans="1:7" x14ac:dyDescent="0.25">
      <c r="A11">
        <v>7</v>
      </c>
    </row>
    <row r="12" spans="1:7" x14ac:dyDescent="0.25">
      <c r="A12">
        <v>8</v>
      </c>
    </row>
    <row r="13" spans="1:7" x14ac:dyDescent="0.25">
      <c r="A13">
        <v>9</v>
      </c>
    </row>
    <row r="14" spans="1:7" x14ac:dyDescent="0.25">
      <c r="A14">
        <v>10</v>
      </c>
    </row>
  </sheetData>
  <mergeCells count="2">
    <mergeCell ref="B1:G1"/>
    <mergeCell ref="B2:G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2A0264344FC14DA53BFA0EB723CBB6" ma:contentTypeVersion="9" ma:contentTypeDescription="Create a new document." ma:contentTypeScope="" ma:versionID="bc8780a7ffdcc6eb3af32bb7337d0a23">
  <xsd:schema xmlns:xsd="http://www.w3.org/2001/XMLSchema" xmlns:xs="http://www.w3.org/2001/XMLSchema" xmlns:p="http://schemas.microsoft.com/office/2006/metadata/properties" xmlns:ns3="28cb5e2e-cf28-4b1b-969c-155ecc9a697e" targetNamespace="http://schemas.microsoft.com/office/2006/metadata/properties" ma:root="true" ma:fieldsID="f81f0f30c5a57935de9a30c440b3b3da" ns3:_="">
    <xsd:import namespace="28cb5e2e-cf28-4b1b-969c-155ecc9a69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b5e2e-cf28-4b1b-969c-155ecc9a69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87E9CE-739E-477E-B9B8-4212562FBE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92382F-E138-4ABB-BE96-C9F4723CC2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cb5e2e-cf28-4b1b-969c-155ecc9a69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E9DF43-D506-4B35-BF2A-0AF6DF3E05B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28cb5e2e-cf28-4b1b-969c-155ecc9a697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FMR</vt:lpstr>
      <vt:lpstr>FMR Notes</vt:lpstr>
      <vt:lpstr>Sheet3</vt:lpstr>
    </vt:vector>
  </TitlesOfParts>
  <Company>Babcock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Raynsford, Anita</dc:creator>
  <cp:lastModifiedBy>Philippa Assender</cp:lastModifiedBy>
  <cp:lastPrinted>2022-01-11T14:51:08Z</cp:lastPrinted>
  <dcterms:created xsi:type="dcterms:W3CDTF">2013-05-15T14:01:53Z</dcterms:created>
  <dcterms:modified xsi:type="dcterms:W3CDTF">2022-01-11T15:12:53Z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0x010100252A0264344FC14DA53BFA0EB723CBB6</vt:lpwstr>
  </property>
</Properties>
</file>