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THE ARK FMR\"/>
    </mc:Choice>
  </mc:AlternateContent>
  <bookViews>
    <workbookView xWindow="28680" yWindow="-120" windowWidth="29040" windowHeight="15840"/>
  </bookViews>
  <sheets>
    <sheet name="Ark FM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D29" i="1" l="1"/>
  <c r="E29" i="1"/>
  <c r="F29" i="1"/>
  <c r="G29" i="1"/>
  <c r="H29" i="1"/>
  <c r="I29" i="1"/>
  <c r="J29" i="1"/>
  <c r="D21" i="1"/>
  <c r="D31" i="1" s="1"/>
  <c r="E21" i="1"/>
  <c r="F21" i="1"/>
  <c r="G21" i="1"/>
  <c r="H21" i="1"/>
  <c r="H31" i="1" s="1"/>
  <c r="I21" i="1"/>
  <c r="J21" i="1"/>
  <c r="D12" i="1"/>
  <c r="E12" i="1"/>
  <c r="F12" i="1"/>
  <c r="G12" i="1"/>
  <c r="H12" i="1"/>
  <c r="I12" i="1"/>
  <c r="J12" i="1"/>
  <c r="I31" i="1" l="1"/>
  <c r="E31" i="1"/>
  <c r="J31" i="1"/>
  <c r="F31" i="1"/>
  <c r="G31" i="1"/>
  <c r="L12" i="1"/>
  <c r="L29" i="1"/>
  <c r="L21" i="1"/>
  <c r="L31" i="1" l="1"/>
  <c r="F56" i="1" s="1"/>
  <c r="C29" i="1"/>
  <c r="C21" i="1"/>
  <c r="C31" i="1" s="1"/>
  <c r="L36" i="1" l="1"/>
  <c r="L38" i="1" s="1"/>
  <c r="D47" i="1"/>
  <c r="D48" i="1" s="1"/>
  <c r="E56" i="1"/>
  <c r="D51" i="1"/>
  <c r="D52" i="1" s="1"/>
  <c r="D14" i="1"/>
  <c r="D56" i="1"/>
  <c r="L14" i="1"/>
  <c r="F55" i="1" s="1"/>
  <c r="C12" i="1"/>
  <c r="C14" i="1" s="1"/>
  <c r="D55" i="1" s="1"/>
  <c r="E55" i="1" l="1"/>
  <c r="E57" i="1" s="1"/>
  <c r="C38" i="1"/>
  <c r="C36" i="1" s="1"/>
  <c r="F57" i="1"/>
  <c r="D38" i="1"/>
  <c r="D36" i="1" s="1"/>
  <c r="D57" i="1"/>
</calcChain>
</file>

<file path=xl/sharedStrings.xml><?xml version="1.0" encoding="utf-8"?>
<sst xmlns="http://schemas.openxmlformats.org/spreadsheetml/2006/main" count="66" uniqueCount="55">
  <si>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</si>
  <si>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</si>
  <si>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</si>
  <si>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</si>
  <si>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</si>
  <si>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</si>
  <si>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</si>
  <si>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</si>
  <si>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</si>
  <si>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</si>
  <si>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</si>
  <si>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</si>
  <si>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</si>
  <si>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</si>
  <si>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</si>
  <si>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</si>
  <si>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</si>
  <si>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</si>
  <si>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</si>
  <si>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</si>
  <si>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</si>
  <si>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</si>
  <si>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</si>
  <si>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</si>
  <si>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</si>
  <si>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</si>
  <si>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</si>
  <si>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</si>
  <si>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</si>
  <si>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</si>
  <si>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</si>
  <si>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</si>
  <si>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</si>
  <si>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</si>
  <si>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</si>
  <si>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</si>
  <si>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</si>
  <si>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</si>
  <si>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</si>
  <si>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</si>
  <si>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</si>
  <si>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</si>
  <si>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</si>
  <si>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Note 1</t>
  </si>
  <si>
    <t>Note 2</t>
  </si>
  <si>
    <t>Nutfield Church (C of E) Primary School Wrap Around Provision (Ark)</t>
  </si>
  <si>
    <t>2022-23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</si>
  <si>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</si>
  <si>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</si>
  <si>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</si>
  <si>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</si>
  <si>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</si>
  <si>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Note 3</t>
  </si>
  <si>
    <t>Pd 11 February - Ark</t>
  </si>
  <si>
    <t>Note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</si>
</sst>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4" fontId="13" fillId="0" borderId="0" xfId="1" applyNumberFormat="1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0" xfId="0" applyFont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0" borderId="12" xfId="0" applyFont="1" applyBorder="1"/>
    <xf numFmtId="0" fontId="11" fillId="0" borderId="12" xfId="0" applyFont="1" applyBorder="1" applyAlignment="1"/>
    <xf numFmtId="0" fontId="11" fillId="0" borderId="13" xfId="0" applyFont="1" applyBorder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6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9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7" width="12.85546875" bestFit="1" customWidth="1"/>
    <col min="8" max="8" width="12.42578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bestFit="1" customWidth="1"/>
    <col min="13" max="13" width="10.5703125" bestFit="1" customWidth="1"/>
  </cols>
  <sheetData>
    <row r="1" spans="2:14" ht="18" x14ac:dyDescent="0.25">
      <c r="B1" s="5" t="s">
        <v>45</v>
      </c>
      <c r="C1" s="8"/>
      <c r="D1" s="8"/>
      <c r="E1" s="10"/>
      <c r="F1" s="8"/>
      <c r="G1" s="8"/>
      <c r="H1" s="8"/>
      <c r="I1" s="8"/>
      <c r="J1" s="8"/>
      <c r="K1" s="8"/>
      <c r="L1" s="8"/>
      <c r="M1" s="8"/>
      <c r="N1" s="1"/>
    </row>
    <row r="2" spans="2:14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8"/>
      <c r="M2" s="8"/>
      <c r="N2" s="1"/>
    </row>
    <row r="3" spans="2:14" ht="16.5" thickBot="1" x14ac:dyDescent="0.3">
      <c r="B3" s="3" t="s">
        <v>49</v>
      </c>
      <c r="C3" s="8"/>
      <c r="D3" s="8"/>
      <c r="E3" s="8"/>
      <c r="F3" s="9"/>
      <c r="G3" s="59" t="s">
        <v>53</v>
      </c>
      <c r="H3" s="60"/>
      <c r="I3" s="6" t="s">
        <v>46</v>
      </c>
      <c r="J3" s="9"/>
      <c r="K3" s="9"/>
      <c r="L3" s="9"/>
      <c r="M3" s="8"/>
      <c r="N3" s="1"/>
    </row>
    <row r="4" spans="2:14" x14ac:dyDescent="0.25">
      <c r="B4" s="9"/>
      <c r="C4" s="8"/>
      <c r="D4" s="8"/>
      <c r="E4" s="8"/>
      <c r="F4" s="8"/>
      <c r="G4" s="33"/>
      <c r="H4" s="8"/>
      <c r="I4" s="8"/>
      <c r="J4" s="8"/>
      <c r="K4" s="8"/>
      <c r="L4" s="8"/>
      <c r="M4" s="8"/>
      <c r="N4" s="1"/>
    </row>
    <row r="5" spans="2:14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  <c r="N5" s="1"/>
    </row>
    <row r="6" spans="2:14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"/>
    </row>
    <row r="7" spans="2:14" ht="12.75" customHeight="1" x14ac:dyDescent="0.25">
      <c r="B7" s="16" t="s">
        <v>50</v>
      </c>
      <c r="C7" s="17">
        <v>59708</v>
      </c>
      <c r="D7" s="17">
        <v>59708</v>
      </c>
      <c r="E7" s="18"/>
      <c r="F7" s="18"/>
      <c r="G7" s="18"/>
      <c r="H7" s="18"/>
      <c r="I7" s="18"/>
      <c r="J7" s="18"/>
      <c r="K7" s="18"/>
      <c r="L7" s="18"/>
      <c r="M7" s="15"/>
      <c r="N7" s="1"/>
    </row>
    <row r="8" spans="2:14" ht="12.75" customHeight="1" x14ac:dyDescent="0.25">
      <c r="B8" s="16"/>
      <c r="C8" s="18"/>
      <c r="D8" s="18"/>
      <c r="E8" s="18"/>
      <c r="F8" s="18"/>
      <c r="G8" s="18"/>
      <c r="H8" s="18"/>
      <c r="I8" s="18"/>
      <c r="J8" s="18"/>
      <c r="K8" s="18"/>
      <c r="L8" s="18"/>
      <c r="M8" s="15"/>
      <c r="N8" s="1"/>
    </row>
    <row r="9" spans="2:14" ht="12.75" customHeight="1" x14ac:dyDescent="0.25">
      <c r="B9" s="14" t="s">
        <v>7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6"/>
      <c r="N9" s="1"/>
    </row>
    <row r="10" spans="2:14" ht="12.75" customHeight="1" x14ac:dyDescent="0.25">
      <c r="B10" s="16" t="s">
        <v>8</v>
      </c>
      <c r="C10" s="19">
        <v>90000</v>
      </c>
      <c r="D10" s="19">
        <v>90000</v>
      </c>
      <c r="E10" s="20">
        <v>0</v>
      </c>
      <c r="F10" s="20">
        <v>83675</v>
      </c>
      <c r="G10" s="20">
        <v>83675</v>
      </c>
      <c r="H10" s="20">
        <v>74000</v>
      </c>
      <c r="I10" s="20">
        <v>-9675</v>
      </c>
      <c r="J10" s="20">
        <v>6325</v>
      </c>
      <c r="K10" s="20">
        <v>93</v>
      </c>
      <c r="L10" s="28">
        <v>98000</v>
      </c>
      <c r="M10" s="16" t="s">
        <v>43</v>
      </c>
      <c r="N10" s="1"/>
    </row>
    <row r="11" spans="2:14" ht="12.75" customHeight="1" x14ac:dyDescent="0.25">
      <c r="B11" s="16" t="s">
        <v>9</v>
      </c>
      <c r="C11" s="20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/>
      <c r="M11" s="16"/>
      <c r="N11" s="1"/>
    </row>
    <row r="12" spans="2:14" ht="12.75" customHeight="1" x14ac:dyDescent="0.25">
      <c r="B12" s="22" t="s">
        <v>47</v>
      </c>
      <c r="C12" s="23">
        <f t="shared" ref="C12:L12" si="0">SUM(C9:C11)</f>
        <v>90000</v>
      </c>
      <c r="D12" s="23">
        <f t="shared" si="0"/>
        <v>90000</v>
      </c>
      <c r="E12" s="23">
        <f t="shared" si="0"/>
        <v>0</v>
      </c>
      <c r="F12" s="23">
        <f t="shared" si="0"/>
        <v>83675</v>
      </c>
      <c r="G12" s="23">
        <f t="shared" si="0"/>
        <v>83675</v>
      </c>
      <c r="H12" s="23">
        <f t="shared" si="0"/>
        <v>74000</v>
      </c>
      <c r="I12" s="23">
        <f t="shared" si="0"/>
        <v>-9675</v>
      </c>
      <c r="J12" s="23">
        <f t="shared" si="0"/>
        <v>6325</v>
      </c>
      <c r="K12" s="23">
        <f>K10</f>
        <v>93</v>
      </c>
      <c r="L12" s="23">
        <f t="shared" si="0"/>
        <v>98000</v>
      </c>
      <c r="M12" s="16"/>
      <c r="N12" s="1"/>
    </row>
    <row r="13" spans="2:14" ht="12.75" customHeight="1" x14ac:dyDescent="0.25">
      <c r="B13" s="16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6"/>
      <c r="N13" s="1"/>
    </row>
    <row r="14" spans="2:14" ht="12.75" customHeight="1" thickBot="1" x14ac:dyDescent="0.3">
      <c r="B14" s="53" t="s">
        <v>10</v>
      </c>
      <c r="C14" s="24">
        <f>C12+C7</f>
        <v>149708</v>
      </c>
      <c r="D14" s="24">
        <f>D12+D7</f>
        <v>149708</v>
      </c>
      <c r="E14" s="24"/>
      <c r="F14" s="24"/>
      <c r="G14" s="24"/>
      <c r="H14" s="24"/>
      <c r="I14" s="24"/>
      <c r="J14" s="24"/>
      <c r="K14" s="24"/>
      <c r="L14" s="54">
        <f>L12+L7</f>
        <v>98000</v>
      </c>
      <c r="M14" s="16"/>
      <c r="N14" s="1"/>
    </row>
    <row r="15" spans="2:14" ht="12.75" customHeight="1" x14ac:dyDescent="0.25">
      <c r="B15" s="27"/>
      <c r="C15" s="25"/>
      <c r="D15" s="25"/>
      <c r="E15" s="25"/>
      <c r="F15" s="25"/>
      <c r="G15" s="25"/>
      <c r="H15" s="25"/>
      <c r="I15" s="25"/>
      <c r="J15" s="25"/>
      <c r="K15" s="25"/>
      <c r="L15" s="56"/>
      <c r="M15" s="16"/>
      <c r="N15" s="1"/>
    </row>
    <row r="16" spans="2:14" ht="12.75" customHeight="1" x14ac:dyDescent="0.25">
      <c r="B16" s="16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6"/>
      <c r="N16" s="1"/>
    </row>
    <row r="17" spans="2:14" ht="12.75" customHeight="1" x14ac:dyDescent="0.25">
      <c r="B17" s="14" t="s">
        <v>11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6"/>
      <c r="N17" s="1"/>
    </row>
    <row r="18" spans="2:14" ht="12.75" customHeight="1" x14ac:dyDescent="0.25">
      <c r="B18" s="27" t="s">
        <v>12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6"/>
      <c r="N18" s="1"/>
    </row>
    <row r="19" spans="2:14" ht="12.75" customHeight="1" x14ac:dyDescent="0.25">
      <c r="B19" s="16" t="s">
        <v>51</v>
      </c>
      <c r="C19" s="19">
        <v>50400</v>
      </c>
      <c r="D19" s="19">
        <v>50400</v>
      </c>
      <c r="E19" s="20">
        <v>0</v>
      </c>
      <c r="F19" s="20">
        <v>39397</v>
      </c>
      <c r="G19" s="20">
        <v>39397</v>
      </c>
      <c r="H19" s="20">
        <v>45890</v>
      </c>
      <c r="I19" s="20">
        <v>6493</v>
      </c>
      <c r="J19" s="20">
        <v>11003</v>
      </c>
      <c r="K19" s="20">
        <v>78</v>
      </c>
      <c r="L19" s="28">
        <v>45800</v>
      </c>
      <c r="M19" s="16" t="s">
        <v>44</v>
      </c>
      <c r="N19" s="58"/>
    </row>
    <row r="20" spans="2:14" ht="12.75" customHeight="1" x14ac:dyDescent="0.25">
      <c r="B20" s="29" t="s">
        <v>36</v>
      </c>
      <c r="C20" s="19">
        <v>200</v>
      </c>
      <c r="D20" s="19">
        <v>200</v>
      </c>
      <c r="E20" s="20">
        <v>0</v>
      </c>
      <c r="F20" s="20">
        <v>1462</v>
      </c>
      <c r="G20" s="20">
        <v>1462</v>
      </c>
      <c r="H20" s="20">
        <v>200</v>
      </c>
      <c r="I20" s="20">
        <v>-1262</v>
      </c>
      <c r="J20" s="20">
        <v>-1262</v>
      </c>
      <c r="K20" s="20">
        <v>731</v>
      </c>
      <c r="L20" s="28">
        <v>1600</v>
      </c>
      <c r="M20" s="34" t="s">
        <v>52</v>
      </c>
      <c r="N20" s="58"/>
    </row>
    <row r="21" spans="2:14" ht="12.75" customHeight="1" x14ac:dyDescent="0.25">
      <c r="B21" s="30" t="s">
        <v>37</v>
      </c>
      <c r="C21" s="23">
        <f t="shared" ref="C21:J21" si="1">SUM(C19+C20)</f>
        <v>50600</v>
      </c>
      <c r="D21" s="23">
        <f t="shared" si="1"/>
        <v>50600</v>
      </c>
      <c r="E21" s="23">
        <f t="shared" si="1"/>
        <v>0</v>
      </c>
      <c r="F21" s="23">
        <f t="shared" si="1"/>
        <v>40859</v>
      </c>
      <c r="G21" s="23">
        <f t="shared" si="1"/>
        <v>40859</v>
      </c>
      <c r="H21" s="23">
        <f t="shared" si="1"/>
        <v>46090</v>
      </c>
      <c r="I21" s="23">
        <f t="shared" si="1"/>
        <v>5231</v>
      </c>
      <c r="J21" s="23">
        <f t="shared" si="1"/>
        <v>9741</v>
      </c>
      <c r="K21" s="23">
        <v>71</v>
      </c>
      <c r="L21" s="31">
        <f>SUM(L19+L20)</f>
        <v>47400</v>
      </c>
      <c r="M21" s="27"/>
      <c r="N21" s="1"/>
    </row>
    <row r="22" spans="2:14" ht="12.75" customHeight="1" x14ac:dyDescent="0.25">
      <c r="B22" s="29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16"/>
      <c r="N22" s="1"/>
    </row>
    <row r="23" spans="2:14" ht="12.75" customHeight="1" x14ac:dyDescent="0.25">
      <c r="B23" s="27" t="s">
        <v>13</v>
      </c>
      <c r="C23" s="25"/>
      <c r="D23" s="20"/>
      <c r="E23" s="20"/>
      <c r="F23" s="20"/>
      <c r="G23" s="20"/>
      <c r="H23" s="20"/>
      <c r="I23" s="20"/>
      <c r="J23" s="20"/>
      <c r="K23" s="20"/>
      <c r="L23" s="19"/>
      <c r="M23" s="16"/>
      <c r="N23" s="1"/>
    </row>
    <row r="24" spans="2:14" ht="12.75" customHeight="1" x14ac:dyDescent="0.25">
      <c r="B24" s="22" t="s">
        <v>48</v>
      </c>
      <c r="C24" s="23">
        <v>2120</v>
      </c>
      <c r="D24" s="23">
        <v>2120</v>
      </c>
      <c r="E24" s="23">
        <v>0</v>
      </c>
      <c r="F24" s="23">
        <v>2018</v>
      </c>
      <c r="G24" s="23">
        <v>2018</v>
      </c>
      <c r="H24" s="23">
        <v>1947</v>
      </c>
      <c r="I24" s="23">
        <v>-71</v>
      </c>
      <c r="J24" s="23">
        <v>102</v>
      </c>
      <c r="K24" s="23">
        <v>95</v>
      </c>
      <c r="L24" s="26">
        <v>2120</v>
      </c>
      <c r="M24" s="27"/>
      <c r="N24" s="1"/>
    </row>
    <row r="25" spans="2:14" ht="12.75" customHeight="1" x14ac:dyDescent="0.25">
      <c r="B25" s="27"/>
      <c r="C25" s="25"/>
      <c r="D25" s="20"/>
      <c r="E25" s="20"/>
      <c r="F25" s="20"/>
      <c r="G25" s="20"/>
      <c r="H25" s="20"/>
      <c r="I25" s="20"/>
      <c r="J25" s="20"/>
      <c r="K25" s="20"/>
      <c r="L25" s="25"/>
      <c r="M25" s="16"/>
      <c r="N25" s="1"/>
    </row>
    <row r="26" spans="2:14" ht="12.75" customHeight="1" x14ac:dyDescent="0.25">
      <c r="B26" s="27" t="s">
        <v>14</v>
      </c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16"/>
      <c r="N26" s="1"/>
    </row>
    <row r="27" spans="2:14" ht="12.75" customHeight="1" x14ac:dyDescent="0.25">
      <c r="B27" s="16" t="s">
        <v>38</v>
      </c>
      <c r="C27" s="19">
        <v>300</v>
      </c>
      <c r="D27" s="19">
        <v>300</v>
      </c>
      <c r="E27" s="20">
        <v>0</v>
      </c>
      <c r="F27" s="20">
        <v>359</v>
      </c>
      <c r="G27" s="20">
        <v>359</v>
      </c>
      <c r="H27" s="20">
        <v>300</v>
      </c>
      <c r="I27" s="20">
        <v>-59</v>
      </c>
      <c r="J27" s="20">
        <v>-59</v>
      </c>
      <c r="K27" s="20">
        <v>120</v>
      </c>
      <c r="L27" s="28">
        <v>480</v>
      </c>
      <c r="M27" s="16" t="s">
        <v>54</v>
      </c>
      <c r="N27" s="58"/>
    </row>
    <row r="28" spans="2:14" ht="12.75" customHeight="1" x14ac:dyDescent="0.25">
      <c r="B28" s="29" t="s">
        <v>39</v>
      </c>
      <c r="C28" s="19">
        <v>3380</v>
      </c>
      <c r="D28" s="19">
        <v>3380</v>
      </c>
      <c r="E28" s="20">
        <v>0</v>
      </c>
      <c r="F28" s="20">
        <v>2776</v>
      </c>
      <c r="G28" s="20">
        <v>2776</v>
      </c>
      <c r="H28" s="20">
        <v>3102</v>
      </c>
      <c r="I28" s="20">
        <v>326</v>
      </c>
      <c r="J28" s="20">
        <v>604</v>
      </c>
      <c r="K28" s="20">
        <v>82</v>
      </c>
      <c r="L28" s="21">
        <v>3380</v>
      </c>
      <c r="M28" s="27"/>
      <c r="N28" s="58"/>
    </row>
    <row r="29" spans="2:14" ht="12.75" customHeight="1" x14ac:dyDescent="0.25">
      <c r="B29" s="30" t="s">
        <v>40</v>
      </c>
      <c r="C29" s="23">
        <f t="shared" ref="C29:J29" si="2">SUM(C27:C28)</f>
        <v>3680</v>
      </c>
      <c r="D29" s="23">
        <f t="shared" si="2"/>
        <v>3680</v>
      </c>
      <c r="E29" s="23">
        <f t="shared" si="2"/>
        <v>0</v>
      </c>
      <c r="F29" s="23">
        <f t="shared" si="2"/>
        <v>3135</v>
      </c>
      <c r="G29" s="23">
        <f t="shared" si="2"/>
        <v>3135</v>
      </c>
      <c r="H29" s="23">
        <f t="shared" si="2"/>
        <v>3402</v>
      </c>
      <c r="I29" s="23">
        <f t="shared" si="2"/>
        <v>267</v>
      </c>
      <c r="J29" s="23">
        <f t="shared" si="2"/>
        <v>545</v>
      </c>
      <c r="K29" s="23">
        <v>75</v>
      </c>
      <c r="L29" s="23">
        <f>SUM(L27:L28)</f>
        <v>3860</v>
      </c>
      <c r="M29" s="27"/>
      <c r="N29" s="1"/>
    </row>
    <row r="30" spans="2:14" ht="12.75" customHeight="1" x14ac:dyDescent="0.25">
      <c r="B30" s="29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16"/>
      <c r="N30" s="1"/>
    </row>
    <row r="31" spans="2:14" ht="12.75" customHeight="1" thickBot="1" x14ac:dyDescent="0.3">
      <c r="B31" s="55" t="s">
        <v>15</v>
      </c>
      <c r="C31" s="24">
        <f t="shared" ref="C31:J31" si="3">SUM(C21+C24+C29)</f>
        <v>56400</v>
      </c>
      <c r="D31" s="24">
        <f t="shared" si="3"/>
        <v>56400</v>
      </c>
      <c r="E31" s="24">
        <f t="shared" si="3"/>
        <v>0</v>
      </c>
      <c r="F31" s="24">
        <f t="shared" si="3"/>
        <v>46012</v>
      </c>
      <c r="G31" s="24">
        <f t="shared" si="3"/>
        <v>46012</v>
      </c>
      <c r="H31" s="24">
        <f t="shared" si="3"/>
        <v>51439</v>
      </c>
      <c r="I31" s="24">
        <f t="shared" si="3"/>
        <v>5427</v>
      </c>
      <c r="J31" s="24">
        <f t="shared" si="3"/>
        <v>10388</v>
      </c>
      <c r="K31" s="24">
        <v>82</v>
      </c>
      <c r="L31" s="24">
        <f>SUM(L21+L24+L29)</f>
        <v>53380</v>
      </c>
      <c r="M31" s="16"/>
      <c r="N31" s="1"/>
    </row>
    <row r="32" spans="2:14" ht="12.75" customHeight="1" x14ac:dyDescent="0.25">
      <c r="B32" s="1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6"/>
      <c r="N32" s="1"/>
    </row>
    <row r="33" spans="2:14" ht="12.75" customHeight="1" x14ac:dyDescent="0.25">
      <c r="B33" s="14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16"/>
      <c r="N33" s="1"/>
    </row>
    <row r="34" spans="2:14" ht="12.75" customHeight="1" x14ac:dyDescent="0.25">
      <c r="B34" s="32" t="s">
        <v>33</v>
      </c>
      <c r="C34" s="19"/>
      <c r="D34" s="19"/>
      <c r="E34" s="20"/>
      <c r="F34" s="20"/>
      <c r="G34" s="20"/>
      <c r="H34" s="20"/>
      <c r="I34" s="20"/>
      <c r="J34" s="20"/>
      <c r="K34" s="20"/>
      <c r="L34" s="20"/>
      <c r="M34" s="16"/>
      <c r="N34" s="1"/>
    </row>
    <row r="35" spans="2:14" ht="7.5" customHeight="1" x14ac:dyDescent="0.25">
      <c r="B35" s="32"/>
      <c r="C35" s="19"/>
      <c r="D35" s="19"/>
      <c r="E35" s="20"/>
      <c r="F35" s="20"/>
      <c r="G35" s="20"/>
      <c r="H35" s="20"/>
      <c r="I35" s="20"/>
      <c r="J35" s="20"/>
      <c r="K35" s="20"/>
      <c r="L35" s="20"/>
      <c r="M35" s="16"/>
      <c r="N35" s="1"/>
    </row>
    <row r="36" spans="2:14" ht="12.75" customHeight="1" x14ac:dyDescent="0.25">
      <c r="B36" s="16" t="s">
        <v>16</v>
      </c>
      <c r="C36" s="19">
        <f>SUM(C38-C7)</f>
        <v>33600</v>
      </c>
      <c r="D36" s="19">
        <f>SUM(D38-D7)</f>
        <v>33600</v>
      </c>
      <c r="E36" s="19"/>
      <c r="F36" s="19"/>
      <c r="G36" s="19"/>
      <c r="H36" s="19"/>
      <c r="I36" s="19"/>
      <c r="J36" s="19"/>
      <c r="K36" s="20"/>
      <c r="L36" s="19">
        <f>L10-L31</f>
        <v>44620</v>
      </c>
      <c r="M36" s="16"/>
      <c r="N36" s="1"/>
    </row>
    <row r="37" spans="2:14" ht="6" customHeight="1" x14ac:dyDescent="0.25">
      <c r="B37" s="16"/>
      <c r="C37" s="19"/>
      <c r="D37" s="19"/>
      <c r="E37" s="19"/>
      <c r="F37" s="19"/>
      <c r="G37" s="19"/>
      <c r="H37" s="19"/>
      <c r="I37" s="19"/>
      <c r="J37" s="19"/>
      <c r="K37" s="20"/>
      <c r="L37" s="19"/>
      <c r="M37" s="16"/>
      <c r="N37" s="1"/>
    </row>
    <row r="38" spans="2:14" ht="12.75" customHeight="1" thickBot="1" x14ac:dyDescent="0.3">
      <c r="B38" s="16" t="s">
        <v>17</v>
      </c>
      <c r="C38" s="12">
        <f>SUM(C14-C31)</f>
        <v>93308</v>
      </c>
      <c r="D38" s="12">
        <f>SUM(D14-D31)</f>
        <v>93308</v>
      </c>
      <c r="E38" s="19"/>
      <c r="F38" s="19"/>
      <c r="G38" s="19"/>
      <c r="H38" s="19"/>
      <c r="I38" s="19"/>
      <c r="J38" s="19"/>
      <c r="K38" s="20"/>
      <c r="L38" s="12">
        <f>D7+L36</f>
        <v>104328</v>
      </c>
      <c r="M38" s="16"/>
      <c r="N38" s="1"/>
    </row>
    <row r="39" spans="2:14" ht="12.75" customHeight="1" thickTop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19"/>
      <c r="M39" s="16"/>
      <c r="N39" s="1"/>
    </row>
    <row r="40" spans="2:14" ht="12.75" customHeight="1" x14ac:dyDescent="0.25">
      <c r="B40" s="16"/>
      <c r="C40" s="19"/>
      <c r="D40" s="19"/>
      <c r="E40" s="19"/>
      <c r="F40" s="19"/>
      <c r="G40" s="19"/>
      <c r="H40" s="19"/>
      <c r="I40" s="19"/>
      <c r="J40" s="19"/>
      <c r="K40" s="20"/>
      <c r="L40" s="19"/>
      <c r="M40" s="16"/>
      <c r="N40" s="1"/>
    </row>
    <row r="41" spans="2:14" ht="12.75" customHeight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19"/>
      <c r="M41" s="16"/>
      <c r="N41" s="1"/>
    </row>
    <row r="42" spans="2:14" ht="12.75" customHeight="1" thickBot="1" x14ac:dyDescent="0.3">
      <c r="B42" s="1"/>
      <c r="C42" s="4"/>
      <c r="D42" s="4"/>
      <c r="E42" s="1"/>
      <c r="F42" s="1"/>
      <c r="G42" s="1"/>
      <c r="H42" s="1"/>
      <c r="I42" s="1"/>
      <c r="J42" s="1"/>
      <c r="L42" s="4"/>
      <c r="M42" s="1"/>
      <c r="N42" s="1"/>
    </row>
    <row r="43" spans="2:14" ht="12.75" customHeight="1" x14ac:dyDescent="0.25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1"/>
      <c r="N43" s="1"/>
    </row>
    <row r="44" spans="2:14" ht="15.75" x14ac:dyDescent="0.25">
      <c r="B44" s="57" t="s">
        <v>18</v>
      </c>
      <c r="C44" s="16"/>
      <c r="D44" s="16"/>
      <c r="E44" s="16"/>
      <c r="F44" s="16"/>
      <c r="G44" s="16"/>
      <c r="H44" s="16"/>
      <c r="I44" s="11"/>
      <c r="J44" s="11"/>
      <c r="K44" s="11"/>
      <c r="L44" s="38"/>
      <c r="M44" s="1"/>
      <c r="N44" s="1"/>
    </row>
    <row r="45" spans="2:14" x14ac:dyDescent="0.25">
      <c r="B45" s="43" t="s">
        <v>19</v>
      </c>
      <c r="C45" s="16"/>
      <c r="D45" s="16"/>
      <c r="E45" s="16"/>
      <c r="F45" s="16"/>
      <c r="G45" s="16"/>
      <c r="H45" s="16"/>
      <c r="I45" s="11"/>
      <c r="J45" s="11"/>
      <c r="K45" s="11"/>
      <c r="L45" s="38"/>
      <c r="M45" s="1"/>
      <c r="N45" s="1"/>
    </row>
    <row r="46" spans="2:14" ht="12.75" customHeight="1" x14ac:dyDescent="0.25">
      <c r="B46" s="44" t="s">
        <v>20</v>
      </c>
      <c r="C46" s="16"/>
      <c r="D46" s="45">
        <v>-37662.959999999999</v>
      </c>
      <c r="E46" s="46"/>
      <c r="F46" s="19"/>
      <c r="G46" s="16"/>
      <c r="H46" s="16"/>
      <c r="I46" s="11"/>
      <c r="J46" s="11"/>
      <c r="K46" s="11"/>
      <c r="L46" s="38"/>
      <c r="M46" s="1"/>
      <c r="N46" s="1"/>
    </row>
    <row r="47" spans="2:14" ht="12.75" customHeight="1" x14ac:dyDescent="0.25">
      <c r="B47" s="44" t="s">
        <v>21</v>
      </c>
      <c r="C47" s="16"/>
      <c r="D47" s="47">
        <f>F31-F12</f>
        <v>-37663</v>
      </c>
      <c r="E47" s="46" t="s">
        <v>30</v>
      </c>
      <c r="F47" s="19" t="s">
        <v>27</v>
      </c>
      <c r="G47" s="16"/>
      <c r="H47" s="16"/>
      <c r="I47" s="11"/>
      <c r="J47" s="11"/>
      <c r="K47" s="11"/>
      <c r="L47" s="38"/>
      <c r="M47" s="1"/>
      <c r="N47" s="1"/>
    </row>
    <row r="48" spans="2:14" ht="12.75" customHeight="1" thickBot="1" x14ac:dyDescent="0.3">
      <c r="B48" s="44" t="s">
        <v>22</v>
      </c>
      <c r="C48" s="16"/>
      <c r="D48" s="48">
        <f>D46-D47</f>
        <v>4.0000000000873115E-2</v>
      </c>
      <c r="E48" s="46"/>
      <c r="F48" s="19"/>
      <c r="G48" s="16"/>
      <c r="H48" s="16"/>
      <c r="I48" s="11"/>
      <c r="J48" s="11"/>
      <c r="K48" s="11"/>
      <c r="L48" s="38"/>
      <c r="M48" s="1"/>
      <c r="N48" s="1"/>
    </row>
    <row r="49" spans="2:14" ht="12.75" customHeight="1" thickTop="1" x14ac:dyDescent="0.25">
      <c r="B49" s="44"/>
      <c r="C49" s="16"/>
      <c r="D49" s="19"/>
      <c r="E49" s="46"/>
      <c r="F49" s="19"/>
      <c r="G49" s="16"/>
      <c r="H49" s="16"/>
      <c r="I49" s="11"/>
      <c r="J49" s="11"/>
      <c r="K49" s="11"/>
      <c r="L49" s="38"/>
      <c r="M49" s="1"/>
      <c r="N49" s="1"/>
    </row>
    <row r="50" spans="2:14" ht="12.75" customHeight="1" x14ac:dyDescent="0.25">
      <c r="B50" s="44" t="s">
        <v>35</v>
      </c>
      <c r="C50" s="16"/>
      <c r="D50" s="45">
        <v>59707.7</v>
      </c>
      <c r="E50" s="46" t="s">
        <v>30</v>
      </c>
      <c r="F50" s="19" t="s">
        <v>28</v>
      </c>
      <c r="G50" s="16"/>
      <c r="H50" s="16"/>
      <c r="I50" s="11"/>
      <c r="J50" s="11"/>
      <c r="K50" s="11"/>
      <c r="L50" s="38"/>
      <c r="M50" s="1"/>
      <c r="N50" s="1"/>
    </row>
    <row r="51" spans="2:14" ht="12.75" customHeight="1" x14ac:dyDescent="0.25">
      <c r="B51" s="44" t="s">
        <v>23</v>
      </c>
      <c r="C51" s="16"/>
      <c r="D51" s="47">
        <f>D7</f>
        <v>59708</v>
      </c>
      <c r="E51" s="46" t="s">
        <v>30</v>
      </c>
      <c r="F51" s="19" t="s">
        <v>27</v>
      </c>
      <c r="G51" s="16"/>
      <c r="H51" s="16"/>
      <c r="I51" s="11"/>
      <c r="J51" s="11"/>
      <c r="K51" s="11"/>
      <c r="L51" s="38"/>
      <c r="M51" s="1"/>
      <c r="N51" s="1"/>
    </row>
    <row r="52" spans="2:14" ht="12.75" customHeight="1" thickBot="1" x14ac:dyDescent="0.3">
      <c r="B52" s="44" t="s">
        <v>22</v>
      </c>
      <c r="C52" s="16"/>
      <c r="D52" s="48">
        <f>D50-D51</f>
        <v>-0.30000000000291038</v>
      </c>
      <c r="E52" s="19"/>
      <c r="F52" s="19"/>
      <c r="G52" s="16"/>
      <c r="H52" s="16"/>
      <c r="I52" s="11"/>
      <c r="J52" s="11"/>
      <c r="K52" s="11"/>
      <c r="L52" s="38"/>
      <c r="M52" s="1"/>
      <c r="N52" s="1"/>
    </row>
    <row r="53" spans="2:14" ht="15.75" thickTop="1" x14ac:dyDescent="0.25">
      <c r="B53" s="44"/>
      <c r="C53" s="16"/>
      <c r="D53" s="49"/>
      <c r="E53" s="19"/>
      <c r="F53" s="19"/>
      <c r="G53" s="16"/>
      <c r="H53" s="16"/>
      <c r="I53" s="13"/>
      <c r="J53" s="13"/>
      <c r="K53" s="11"/>
      <c r="L53" s="38"/>
      <c r="M53" s="1"/>
      <c r="N53" s="1"/>
    </row>
    <row r="54" spans="2:14" ht="26.25" x14ac:dyDescent="0.25">
      <c r="B54" s="52" t="s">
        <v>24</v>
      </c>
      <c r="C54" s="13"/>
      <c r="D54" s="42" t="s">
        <v>0</v>
      </c>
      <c r="E54" s="42" t="s">
        <v>1</v>
      </c>
      <c r="F54" s="42" t="s">
        <v>29</v>
      </c>
      <c r="G54" s="16"/>
      <c r="H54" s="16"/>
      <c r="I54" s="13"/>
      <c r="J54" s="13"/>
      <c r="K54" s="11"/>
      <c r="L54" s="38"/>
      <c r="M54" s="1"/>
      <c r="N54" s="1"/>
    </row>
    <row r="55" spans="2:14" ht="12.75" customHeight="1" x14ac:dyDescent="0.25">
      <c r="B55" s="44" t="s">
        <v>31</v>
      </c>
      <c r="C55" s="16"/>
      <c r="D55" s="19">
        <f>C14</f>
        <v>149708</v>
      </c>
      <c r="E55" s="19">
        <f>D14</f>
        <v>149708</v>
      </c>
      <c r="F55" s="19">
        <f>L14</f>
        <v>98000</v>
      </c>
      <c r="G55" s="46" t="s">
        <v>30</v>
      </c>
      <c r="H55" s="16" t="s">
        <v>27</v>
      </c>
      <c r="I55" s="11"/>
      <c r="J55" s="11"/>
      <c r="K55" s="11"/>
      <c r="L55" s="38"/>
      <c r="M55" s="1"/>
      <c r="N55" s="1"/>
    </row>
    <row r="56" spans="2:14" ht="12.75" customHeight="1" x14ac:dyDescent="0.25">
      <c r="B56" s="44" t="s">
        <v>32</v>
      </c>
      <c r="C56" s="16"/>
      <c r="D56" s="19">
        <f>C31</f>
        <v>56400</v>
      </c>
      <c r="E56" s="19">
        <f>D31</f>
        <v>56400</v>
      </c>
      <c r="F56" s="19">
        <f>L31</f>
        <v>53380</v>
      </c>
      <c r="G56" s="46" t="s">
        <v>30</v>
      </c>
      <c r="H56" s="16" t="s">
        <v>27</v>
      </c>
      <c r="I56" s="11"/>
      <c r="J56" s="11"/>
      <c r="K56" s="11"/>
      <c r="L56" s="38"/>
      <c r="M56" s="1"/>
      <c r="N56" s="1"/>
    </row>
    <row r="57" spans="2:14" ht="15.75" thickBot="1" x14ac:dyDescent="0.3">
      <c r="B57" s="44" t="s">
        <v>16</v>
      </c>
      <c r="C57" s="16"/>
      <c r="D57" s="48">
        <f>D55-D56</f>
        <v>93308</v>
      </c>
      <c r="E57" s="48">
        <f t="shared" ref="E57:F57" si="4">E55-E56</f>
        <v>93308</v>
      </c>
      <c r="F57" s="48">
        <f t="shared" si="4"/>
        <v>44620</v>
      </c>
      <c r="G57" s="16"/>
      <c r="H57" s="16"/>
      <c r="I57" s="13"/>
      <c r="J57" s="13"/>
      <c r="K57" s="11"/>
      <c r="L57" s="38"/>
      <c r="M57" s="1"/>
      <c r="N57" s="1"/>
    </row>
    <row r="58" spans="2:14" ht="16.5" thickTop="1" thickBot="1" x14ac:dyDescent="0.3">
      <c r="B58" s="50"/>
      <c r="C58" s="51"/>
      <c r="D58" s="51"/>
      <c r="E58" s="51"/>
      <c r="F58" s="51"/>
      <c r="G58" s="51"/>
      <c r="H58" s="51"/>
      <c r="I58" s="40"/>
      <c r="J58" s="40"/>
      <c r="K58" s="39"/>
      <c r="L58" s="41"/>
      <c r="M58" s="1"/>
      <c r="N58" s="1"/>
    </row>
    <row r="59" spans="2:14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</sheetData>
  <mergeCells count="1">
    <mergeCell ref="G3:H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1" max="16383" man="1"/>
  </rowBreaks>
  <ignoredErrors>
    <ignoredError sqref="K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Daniel Walker-Cheetham</cp:lastModifiedBy>
  <cp:lastPrinted>2022-10-11T12:21:07Z</cp:lastPrinted>
  <dcterms:created xsi:type="dcterms:W3CDTF">2013-05-15T14:01:53Z</dcterms:created>
  <dcterms:modified xsi:type="dcterms:W3CDTF">2023-03-09T13:08:15Z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